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85" windowWidth="15120" windowHeight="7530" tabRatio="813" activeTab="3"/>
  </bookViews>
  <sheets>
    <sheet name="Прил.1 адм-торы " sheetId="1" r:id="rId1"/>
    <sheet name="Прил. 2 источники" sheetId="2" r:id="rId2"/>
    <sheet name="Прил. 3 доходы" sheetId="3" r:id="rId3"/>
    <sheet name="Прил. 4 доходы" sheetId="4" r:id="rId4"/>
    <sheet name="Прил.5 по разд." sheetId="5" r:id="rId5"/>
    <sheet name="Прил.6 по разд." sheetId="6" r:id="rId6"/>
    <sheet name="Прил.7 цел.ст." sheetId="7" r:id="rId7"/>
    <sheet name="Прил.8 цел.ст." sheetId="8" r:id="rId8"/>
    <sheet name="Прил.9 ведомств." sheetId="9" r:id="rId9"/>
    <sheet name="Прил.10 ведомств." sheetId="10" r:id="rId10"/>
    <sheet name="Прил.11МБТ" sheetId="11" r:id="rId11"/>
    <sheet name="Прил.12МБТ " sheetId="12" r:id="rId12"/>
  </sheets>
  <definedNames/>
  <calcPr fullCalcOnLoad="1"/>
</workbook>
</file>

<file path=xl/sharedStrings.xml><?xml version="1.0" encoding="utf-8"?>
<sst xmlns="http://schemas.openxmlformats.org/spreadsheetml/2006/main" count="789" uniqueCount="264">
  <si>
    <t>ДОХОДЫ ОТ ИСПОЛЬЗОВАНИЯ ИМУЩЕСТВА, НАХОДЯЩЕГОСЯ В ГОСУДАРСТВЕННОЙ И МУНИЦИПАЛЬНОЙ СОБСТВЕННОСТИ</t>
  </si>
  <si>
    <t>муниципального района Белебеевский район Республики Башкортостан</t>
  </si>
  <si>
    <t>Приложение 1</t>
  </si>
  <si>
    <t xml:space="preserve"> 1 08 04020 01 0000 110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</si>
  <si>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</si>
  <si>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</si>
  <si>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</si>
  <si>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</si>
  <si>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</si>
  <si>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</si>
  <si>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</si>
  <si>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</si>
  <si>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</si>
  <si>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</si>
  <si>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</si>
  <si>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</si>
  <si>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</si>
  <si>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</si>
  <si>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</si>
  <si>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</si>
  <si>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</si>
  <si>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</si>
  <si>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</si>
  <si>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</si>
  <si>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</si>
  <si>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</si>
  <si>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</si>
  <si>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Единый сельскохозяйственный налог</t>
  </si>
  <si>
    <t>1 05 03010 01 0000 110</t>
  </si>
  <si>
    <t>1 06 00000 00 0000 000</t>
  </si>
  <si>
    <t xml:space="preserve">НАЛОГИ НА ИМУЩЕСТВО </t>
  </si>
  <si>
    <t>1 06 06000 00 0000 110</t>
  </si>
  <si>
    <t>Земельный налог</t>
  </si>
  <si>
    <t>ГОСУДАРСТВЕННАЯ ПОШЛИНА</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</si>
  <si>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</si>
  <si>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</si>
  <si>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</si>
  <si>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</si>
  <si>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</si>
  <si>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</si>
  <si>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</si>
  <si>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</si>
  <si>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</si>
  <si>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</si>
  <si>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</si>
  <si>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</si>
  <si>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</si>
  <si>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</si>
  <si>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</si>
  <si>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</si>
  <si>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</si>
  <si>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</si>
  <si>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</si>
  <si>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</si>
  <si>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</si>
  <si>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</si>
  <si>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</si>
  <si>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</si>
  <si>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</si>
  <si>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</si>
  <si>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</si>
  <si>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</si>
  <si>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</si>
  <si>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</si>
  <si>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</si>
  <si>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</si>
  <si>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</si>
  <si>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</si>
  <si>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</si>
  <si>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</si>
  <si>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</si>
  <si>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</si>
  <si>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</si>
  <si>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Благоустройство</t>
  </si>
  <si>
    <t>0503</t>
  </si>
  <si>
    <t>Мероприятия по благоустройству территорий населенных пунктов</t>
  </si>
  <si>
    <t>Приложение 10</t>
  </si>
  <si>
    <t>Условно утвержденные расходы</t>
  </si>
  <si>
    <t>Иные расходы</t>
  </si>
  <si>
    <t>Ведомство</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</si>
  <si>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</si>
  <si>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</si>
  <si>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</si>
  <si>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</si>
  <si>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</si>
  <si>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</si>
  <si>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</si>
  <si>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</si>
  <si>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</si>
  <si>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</si>
  <si>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</si>
  <si>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</si>
  <si>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</si>
  <si>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</si>
  <si>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</si>
  <si>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</si>
  <si>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</si>
  <si>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</si>
  <si>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</si>
  <si>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</si>
  <si>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</si>
  <si>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</si>
  <si>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</si>
  <si>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</si>
  <si>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</si>
  <si>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</si>
  <si>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</si>
  <si>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</si>
  <si>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</si>
  <si>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</si>
  <si>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</si>
  <si>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</si>
  <si>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</si>
  <si>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</si>
  <si>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</si>
  <si>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</si>
  <si>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</si>
  <si>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Прочие доходы от оказания платных услуг (работ) получателями средств бюджетов сельских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</si>
  <si>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</si>
  <si>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</si>
  <si>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</si>
  <si>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</si>
  <si>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</si>
  <si>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</si>
  <si>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</si>
  <si>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</si>
  <si>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</si>
  <si>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</si>
  <si>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</si>
  <si>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</si>
  <si>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</si>
  <si>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</si>
  <si>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</si>
  <si>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</si>
  <si>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</si>
  <si>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0102</t>
  </si>
  <si>
    <t>0200</t>
  </si>
  <si>
    <t>0203</t>
  </si>
  <si>
    <t>0310</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</si>
  <si>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</si>
  <si>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</si>
  <si>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</si>
  <si>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сумма (тыс.руб.)</t>
  </si>
  <si>
    <t>Приложение 8</t>
  </si>
  <si>
    <t>Приложение 7</t>
  </si>
  <si>
    <t>0400000000</t>
  </si>
  <si>
    <t>0400002030</t>
  </si>
  <si>
    <t>0400002040</t>
  </si>
  <si>
    <t>Другие вопросы в области жилищно-коммунального хозяйства</t>
  </si>
  <si>
    <t>0505</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</si>
  <si>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</si>
  <si>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</si>
  <si>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</si>
  <si>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</si>
  <si>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2021 год</t>
  </si>
  <si>
    <t>Муниципальная программа "Развитие транспортной системы муниципального района Белебеевский район Республики Башкортостан</t>
  </si>
  <si>
    <t>Муниципальная программа "Развитие транспортной системы муниципального района Белебеевский район Республики Башкортостан"</t>
  </si>
  <si>
    <t>Управление имуществом,находящийся в собственности</t>
  </si>
  <si>
    <t>0113</t>
  </si>
  <si>
    <t>Муниципальная программа "Управление имуществом,находящийся в собственности муниципального района"</t>
  </si>
  <si>
    <t>к решению Совета сельского поселения Шаровский сельсовет</t>
  </si>
  <si>
    <t xml:space="preserve">«О бюджете сельского поселения Шаровский сельсовет  </t>
  </si>
  <si>
    <t>«О бюджете сельского поселения Шаровский сельсовет</t>
  </si>
  <si>
    <t xml:space="preserve">Перечень главных администраторов 
доходов бюджета сельского поселения Шаровский сельсовет 
муниципального района Белебеевский район Республики Башкортостан </t>
  </si>
  <si>
    <t>Администрация сельского поселения Шаровский сельсовет муниципального района Белебеевский район Республики Башкортостан</t>
  </si>
  <si>
    <t>Администрация сельского поселения Шаровский сельсовет муниципального района  Белебеевский район  Республики Башкортостан</t>
  </si>
  <si>
    <t>к решению Совета сельского поселения Шаровский  сельсовет</t>
  </si>
  <si>
    <t>«О бюджете сельского поселения Шаровский  сельсовет</t>
  </si>
  <si>
    <t xml:space="preserve">к решению Совета сельского поселения Шаровский сельсовет </t>
  </si>
  <si>
    <t xml:space="preserve">«О бюджете сельского поселения Шаровский сельсовет </t>
  </si>
  <si>
    <t>Муниципальная программа  «Совершенствование деятельности Администрации сельского поселения Шаровский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</si>
  <si>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Шаровский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</si>
  <si>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Шаровский сельсовет муниципальном районе Белебеевский район Республики Башкортостан"</t>
  </si>
  <si>
    <t>Муниципальная программа «Пожарная безопасность в сельском поселений Шаровский сельсовет муниципальном районе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</si>
  <si>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Шаровский сельсовет муниципального района Белебеевский район Республики Башкортостан"</t>
  </si>
  <si>
    <t>Администрация сельского поселения Шаровский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</si>
  <si>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Шаровский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</si>
  <si>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Шаровский сельсовет муниципального района Белебеевский район Республики Башкортостан"</t>
  </si>
  <si>
    <t>2</t>
  </si>
  <si>
    <t>1200000000</t>
  </si>
  <si>
    <t>1 17 14030 10 0000 150</t>
  </si>
  <si>
    <t>1 17 02020 10 0000 180</t>
  </si>
  <si>
    <t>1 18 01520 10 0000 150</t>
  </si>
  <si>
    <t>1 18 02500 10 0000 150</t>
  </si>
  <si>
    <t>Иные доходы бюджета сельского поселения Шаровский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Шаровский сельсовет муниципального района Белебеевский район Республики Башкортостан в пределах их компетенции</t>
  </si>
  <si>
    <t>на 2020 год и плановый период 2021 и 2022 годов»</t>
  </si>
  <si>
    <t xml:space="preserve">Поступления доходов в бюджет сельского поселения Шаровский сельсовет муниципального района Белебеевский район Республики Башкортостан на  2020 год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</si>
  <si>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</si>
  <si>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</si>
  <si>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Поступления доходов в бюджет  сельского поселения Шаровский  сельсовет муниципального района Белебеевский район Республики Башкортостан на плановый  2021 и 2022 годов  </t>
  </si>
  <si>
    <t>2022 год</t>
  </si>
  <si>
    <t>Распределение бюджетных ассигнований сельского поселения Шаровский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2020 год</t>
  </si>
  <si>
    <t xml:space="preserve">Распределение бюджетных ассигнований сельского поселения Шаровский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2021 и 2022 годов  </t>
  </si>
  <si>
    <t>Распределение бюджетных ассигнований сельского поселения Шаровский сельсовет  муниципального района Белебеевский район Республики Башкортостан по целевым статьям, группам видов расходов классификации расходов бюджетов  на 2020 год</t>
  </si>
  <si>
    <t xml:space="preserve">Распределение бюджетных ассигнований сельского поселения Шаровский сельсовет муниципального района Белебеевский район Республики Башкортостан по целевым статьям , группам видов расходов классификации расходов бюджетов на плановый период  2021 и 2022 годов  </t>
  </si>
  <si>
    <t>Ведомственная структура расходов бюджета сельского поселения Шаровский сельсовет  муниципального района Белебеевский район Республики Башкортостан  на  2020 год</t>
  </si>
  <si>
    <t xml:space="preserve">Ведомственная структура расходов бюджета сельского поселения Шаровский сельсовет муниципального района Белебеевский район Республики Башкортостан на плановый период 2021 и 2022 годов  </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</si>
  <si>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</si>
  <si>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эксплуатации и использования имущества автомобильных дорог, находящихся в собственности сельских поселений</t>
  </si>
  <si>
    <t xml:space="preserve">1 16 10030 10 0000 140
</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</si>
  <si>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</si>
  <si>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</si>
  <si>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</si>
  <si>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</si>
  <si>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</si>
  <si>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</si>
  <si>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</si>
  <si>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</si>
  <si>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</si>
  <si>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</si>
  <si>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</si>
  <si>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</si>
  <si>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</si>
  <si>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1 16 07030 10 0000 140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</si>
  <si>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</si>
  <si>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1 16 07040 10 0000 140
</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</si>
  <si>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сельского поселенияъ</t>
  </si>
  <si>
    <t>1 16 09040 11 0000 140</t>
  </si>
  <si>
    <t>Денежные средства, изымаемые в собственность городского округа с внутригородским делением в соответствии с решениями судов (за исключением обвинительных приговоров судов)</t>
  </si>
  <si>
    <t xml:space="preserve">1 16 10061 10 0000 140
</t>
  </si>
  <si>
    <t xml:space="preserve">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</si>
  <si>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</si>
  <si>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</si>
  <si>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</si>
  <si>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</si>
  <si>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</si>
  <si>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</si>
  <si>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 xml:space="preserve">       &lt;1&gt; В части доходов, зачисляемых в бюджет сельского поселения Шаровский сельсовет муниципального района Белебеевский район Республики Башкортостан в пределах компетенции главных администраторов доходов бюджета сельского поселения Шаровский сельсовет  муниципального района Белебеевский район Республики Башкортостан.
       &lt;2&gt; Администраторами доходов бюджета сельского поселения Шаровский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Шаровский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сельского поселения Шаровский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</si>
  <si>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вид, подвида</t>
  </si>
  <si>
    <t>Код классификации источников финансирования бюджета</t>
  </si>
  <si>
    <t>группы, подгруппы, статьи и вида</t>
  </si>
  <si>
    <t>Перечень
главных администраторов источников финансирования дефицита
бюджета сельского поселения Шаровский сельсовет муниципального  района Белебеевский район  Республики Башкортостан</t>
  </si>
  <si>
    <t>1 05 03000 01 0000 110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</si>
  <si>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</si>
  <si>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</si>
  <si>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ДОХОДЫ ОТ ОКАЗАНИЯ ПЛАТНЫХ УСЛУГ И КОМПЕНСАЦИИ ЗАТРАТ ГОСУДАРСТВА</t>
  </si>
  <si>
    <t>2 02 00000 00 0000 000</t>
  </si>
  <si>
    <t>2 02 35118 10 0000 150</t>
  </si>
  <si>
    <t>2 02 40014 10 0000 150</t>
  </si>
  <si>
    <t>2 02 49999 10 7404 150</t>
  </si>
  <si>
    <t>Приложение 11</t>
  </si>
  <si>
    <t>Наименование бюджета</t>
  </si>
  <si>
    <t>сумма (тыс. рублей)</t>
  </si>
  <si>
    <t>Бюджет  муниципального района Белебеевский район Республики Башкортостан</t>
  </si>
  <si>
    <t xml:space="preserve">Итого </t>
  </si>
  <si>
    <t>Приложение 12</t>
  </si>
  <si>
    <t>Размеры межбюджетных трансфертов, передаваемых бюджетом сельского поселения Шаровский сельсовет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на 2020 год</t>
  </si>
  <si>
    <t>Размеры межбюджетных трансфертов, передаваемых бюджетом сельского поселения Шаровский сельсовет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на плановый период 2021 и 2022 годов</t>
  </si>
  <si>
    <t>СОЦИАЛЬНАЯ ПОЛИТИКА</t>
  </si>
  <si>
    <t>Муниципальная программа "Социальная поддержка отдельных категорий граждан в муниципальном районе Белебеевский район  Республики Башкортостан"</t>
  </si>
  <si>
    <t>1001</t>
  </si>
  <si>
    <t>0200000000</t>
  </si>
  <si>
    <t>Пенсионное обеспечение</t>
  </si>
  <si>
    <t>Доплата к пенсии муниципальных служащих</t>
  </si>
  <si>
    <t>0200002300</t>
  </si>
  <si>
    <t>Социальное обеспечение и иные выплаты населению</t>
  </si>
  <si>
    <t>300</t>
  </si>
  <si>
    <t>от 27 декабря 2019 года № 43</t>
  </si>
  <si>
    <t>от 27 декабря 2019 года №43</t>
  </si>
  <si>
    <t>от  27 декабря 2019 года № 43</t>
  </si>
  <si>
    <t>от 27  декабря 2019 года № 43</t>
  </si>
  <si>
    <t>Дотации бюджетам сельских поселений на выравнивание бюджетной обеспеченностииз бюджетов муниципальных районов</t>
  </si>
  <si>
    <t>2 02 16001 10 0000 150</t>
  </si>
  <si>
    <t>Дотации бюджетам сельских поселений на выравнивание бюджетной обеспеченности из бюджетов муниципальных районов</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</si>
</sst>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26">
    <font>
      <sz val="11"/>
      <color indexed="8"/>
      <name val="Calibri"/>
      <family val="2"/>
    </font>
    <font>
      <sz val="10"/>
      <name val="Arial"/>
      <family val="2"/>
    </font>
    <font>
      <sz val="14"/>
      <name val="Times New Roman"/>
      <family val="1"/>
    </font>
    <font>
      <b/>
      <sz val="14"/>
      <name val="Times New Roman"/>
      <family val="1"/>
    </font>
    <font>
      <sz val="11"/>
      <name val="Calibri"/>
      <family val="2"/>
    </font>
    <font>
      <sz val="14"/>
      <name val="Calibri"/>
      <family val="2"/>
    </font>
    <font>
      <b/>
      <sz val="14"/>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2"/>
      <name val="Times New Roman"/>
      <family val="1"/>
    </font>
    <font>
      <sz val="14"/>
      <color indexed="8"/>
      <name val="Calibri"/>
      <family val="2"/>
    </font>
    <font>
      <sz val="14"/>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 fillId="0" borderId="0">
      <alignment/>
      <protection/>
    </xf>
    <xf numFmtId="0" fontId="1" fillId="0" borderId="0">
      <alignment/>
      <protection/>
    </xf>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145">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10" xfId="0" applyFont="1" applyBorder="1" applyAlignment="1">
      <alignment horizontal="center" vertical="top" wrapText="1"/>
    </xf>
    <xf numFmtId="0" fontId="3" fillId="0" borderId="10" xfId="0" applyFont="1" applyBorder="1" applyAlignment="1">
      <alignment horizontal="justify" vertical="top" wrapText="1"/>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2" fillId="0" borderId="10" xfId="0" applyFont="1" applyBorder="1" applyAlignment="1">
      <alignment vertical="top" wrapText="1"/>
    </xf>
    <xf numFmtId="0" fontId="4" fillId="0" borderId="0" xfId="0" applyFont="1" applyAlignment="1">
      <alignment horizontal="center"/>
    </xf>
    <xf numFmtId="0" fontId="5" fillId="0" borderId="0" xfId="0" applyFont="1" applyAlignment="1">
      <alignment/>
    </xf>
    <xf numFmtId="0" fontId="3" fillId="0" borderId="10" xfId="0" applyFont="1" applyBorder="1" applyAlignment="1">
      <alignment vertical="top" wrapText="1"/>
    </xf>
    <xf numFmtId="0" fontId="5" fillId="0" borderId="0" xfId="0" applyFont="1" applyAlignment="1">
      <alignment/>
    </xf>
    <xf numFmtId="4" fontId="2" fillId="0" borderId="10" xfId="0" applyNumberFormat="1" applyFont="1" applyFill="1" applyBorder="1" applyAlignment="1">
      <alignment horizontal="center" wrapText="1"/>
    </xf>
    <xf numFmtId="3" fontId="3" fillId="0" borderId="10" xfId="0" applyNumberFormat="1" applyFont="1" applyFill="1" applyBorder="1" applyAlignment="1">
      <alignment horizontal="center" wrapText="1"/>
    </xf>
    <xf numFmtId="4" fontId="3" fillId="24"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0" fontId="6" fillId="0" borderId="0" xfId="0" applyFont="1" applyAlignment="1">
      <alignment/>
    </xf>
    <xf numFmtId="0" fontId="5" fillId="0" borderId="0" xfId="0" applyFont="1" applyAlignment="1">
      <alignment horizontal="center"/>
    </xf>
    <xf numFmtId="0" fontId="6" fillId="0" borderId="0" xfId="0" applyFont="1" applyAlignment="1">
      <alignment horizontal="left" wrapText="1"/>
    </xf>
    <xf numFmtId="4" fontId="5" fillId="0" borderId="0" xfId="0" applyNumberFormat="1" applyFont="1" applyFill="1" applyAlignment="1">
      <alignment/>
    </xf>
    <xf numFmtId="173" fontId="3" fillId="24" borderId="10" xfId="0" applyNumberFormat="1" applyFont="1" applyFill="1" applyBorder="1" applyAlignment="1">
      <alignment horizontal="right" wrapText="1"/>
    </xf>
    <xf numFmtId="173" fontId="2" fillId="0" borderId="10" xfId="0" applyNumberFormat="1" applyFont="1" applyFill="1" applyBorder="1" applyAlignment="1">
      <alignment horizontal="right" wrapText="1"/>
    </xf>
    <xf numFmtId="173" fontId="2" fillId="24" borderId="10" xfId="0" applyNumberFormat="1" applyFont="1" applyFill="1" applyBorder="1" applyAlignment="1">
      <alignment horizontal="right" wrapText="1"/>
    </xf>
    <xf numFmtId="173" fontId="3" fillId="24" borderId="10" xfId="0" applyNumberFormat="1" applyFont="1" applyFill="1" applyBorder="1" applyAlignment="1">
      <alignment wrapText="1"/>
    </xf>
    <xf numFmtId="173" fontId="2" fillId="24" borderId="10" xfId="0" applyNumberFormat="1" applyFont="1" applyFill="1" applyBorder="1" applyAlignment="1">
      <alignment horizontal="right" vertical="center" wrapText="1"/>
    </xf>
    <xf numFmtId="173" fontId="2" fillId="24" borderId="11" xfId="0" applyNumberFormat="1" applyFont="1" applyFill="1" applyBorder="1" applyAlignment="1">
      <alignment horizontal="right" vertical="center" wrapText="1"/>
    </xf>
    <xf numFmtId="173" fontId="2" fillId="24" borderId="10" xfId="0" applyNumberFormat="1" applyFont="1" applyFill="1" applyBorder="1" applyAlignment="1">
      <alignment wrapText="1"/>
    </xf>
    <xf numFmtId="3" fontId="2" fillId="0" borderId="10" xfId="0" applyNumberFormat="1" applyFont="1" applyBorder="1" applyAlignment="1">
      <alignment horizontal="center" vertical="top" wrapText="1"/>
    </xf>
    <xf numFmtId="0" fontId="3" fillId="0" borderId="0" xfId="0" applyFont="1" applyFill="1" applyAlignment="1">
      <alignment horizontal="center" wrapText="1"/>
    </xf>
    <xf numFmtId="4" fontId="2" fillId="0" borderId="0" xfId="0" applyNumberFormat="1" applyFont="1" applyFill="1" applyAlignment="1">
      <alignment horizontal="right"/>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right" wrapText="1"/>
    </xf>
    <xf numFmtId="3" fontId="2" fillId="0" borderId="10" xfId="0" applyNumberFormat="1" applyFont="1" applyFill="1" applyBorder="1" applyAlignment="1">
      <alignment vertical="top" wrapText="1"/>
    </xf>
    <xf numFmtId="0" fontId="2" fillId="0" borderId="10" xfId="0" applyFont="1" applyFill="1" applyBorder="1" applyAlignment="1">
      <alignment horizontal="justify" vertical="top" wrapText="1"/>
    </xf>
    <xf numFmtId="4" fontId="2" fillId="0" borderId="10" xfId="0" applyNumberFormat="1" applyFont="1" applyFill="1" applyBorder="1" applyAlignment="1">
      <alignment horizontal="right" vertical="top" wrapText="1"/>
    </xf>
    <xf numFmtId="0" fontId="5" fillId="0" borderId="0" xfId="0" applyFont="1" applyFill="1" applyAlignment="1">
      <alignment/>
    </xf>
    <xf numFmtId="4" fontId="5" fillId="0" borderId="0" xfId="0" applyNumberFormat="1" applyFont="1" applyFill="1" applyAlignment="1">
      <alignment/>
    </xf>
    <xf numFmtId="173" fontId="3" fillId="0" borderId="10" xfId="0" applyNumberFormat="1" applyFont="1" applyFill="1" applyBorder="1" applyAlignment="1">
      <alignment horizontal="right" wrapText="1"/>
    </xf>
    <xf numFmtId="173" fontId="3" fillId="0" borderId="10" xfId="0" applyNumberFormat="1" applyFont="1" applyFill="1" applyBorder="1" applyAlignment="1">
      <alignment wrapText="1"/>
    </xf>
    <xf numFmtId="173" fontId="2" fillId="0" borderId="10" xfId="0" applyNumberFormat="1" applyFont="1" applyFill="1" applyBorder="1" applyAlignment="1">
      <alignment horizontal="right" vertical="center" wrapText="1"/>
    </xf>
    <xf numFmtId="173" fontId="2" fillId="0" borderId="11" xfId="0" applyNumberFormat="1" applyFont="1" applyFill="1" applyBorder="1" applyAlignment="1">
      <alignment horizontal="right" vertical="center" wrapText="1"/>
    </xf>
    <xf numFmtId="173" fontId="2" fillId="0" borderId="10" xfId="0" applyNumberFormat="1" applyFont="1" applyBorder="1" applyAlignment="1">
      <alignment wrapText="1"/>
    </xf>
    <xf numFmtId="0" fontId="2" fillId="0" borderId="0" xfId="52" applyFont="1">
      <alignment/>
      <protection/>
    </xf>
    <xf numFmtId="0" fontId="2" fillId="0" borderId="0" xfId="52" applyFont="1" applyFill="1" applyBorder="1">
      <alignment/>
      <protection/>
    </xf>
    <xf numFmtId="0" fontId="3" fillId="0" borderId="0" xfId="52" applyFont="1" applyFill="1" applyBorder="1" applyAlignment="1">
      <alignment wrapText="1"/>
      <protection/>
    </xf>
    <xf numFmtId="0" fontId="2" fillId="0" borderId="0" xfId="52" applyFont="1" applyFill="1" applyBorder="1" applyAlignment="1">
      <alignment wrapText="1"/>
      <protection/>
    </xf>
    <xf numFmtId="49" fontId="3" fillId="0" borderId="10" xfId="0" applyNumberFormat="1" applyFont="1" applyBorder="1" applyAlignment="1">
      <alignment horizontal="center" wrapText="1"/>
    </xf>
    <xf numFmtId="0" fontId="3" fillId="0" borderId="10" xfId="0" applyFont="1" applyBorder="1" applyAlignment="1">
      <alignment horizontal="center" wrapText="1"/>
    </xf>
    <xf numFmtId="4" fontId="3" fillId="0" borderId="10" xfId="0" applyNumberFormat="1" applyFont="1" applyBorder="1" applyAlignment="1">
      <alignment horizontal="center" wrapText="1"/>
    </xf>
    <xf numFmtId="49" fontId="2" fillId="0" borderId="10" xfId="0" applyNumberFormat="1" applyFont="1" applyBorder="1" applyAlignment="1">
      <alignment horizontal="center" wrapText="1"/>
    </xf>
    <xf numFmtId="4" fontId="3" fillId="0" borderId="10" xfId="0" applyNumberFormat="1" applyFont="1" applyBorder="1" applyAlignment="1">
      <alignment horizontal="right" wrapText="1"/>
    </xf>
    <xf numFmtId="0" fontId="3" fillId="0" borderId="0" xfId="52" applyFont="1" applyFill="1" applyBorder="1">
      <alignment/>
      <protection/>
    </xf>
    <xf numFmtId="4" fontId="2" fillId="24" borderId="10" xfId="0" applyNumberFormat="1" applyFont="1" applyFill="1" applyBorder="1" applyAlignment="1">
      <alignment wrapText="1"/>
    </xf>
    <xf numFmtId="0" fontId="2" fillId="0" borderId="10" xfId="0" applyFont="1" applyFill="1" applyBorder="1" applyAlignment="1">
      <alignment wrapText="1"/>
    </xf>
    <xf numFmtId="49" fontId="2" fillId="0" borderId="10" xfId="0" applyNumberFormat="1" applyFont="1" applyFill="1" applyBorder="1" applyAlignment="1">
      <alignment horizontal="center"/>
    </xf>
    <xf numFmtId="0" fontId="23" fillId="0" borderId="0" xfId="52" applyFont="1" applyFill="1" applyBorder="1">
      <alignment/>
      <protection/>
    </xf>
    <xf numFmtId="0" fontId="2" fillId="0" borderId="10" xfId="0" applyFont="1" applyBorder="1" applyAlignment="1">
      <alignment horizontal="left" vertical="top" wrapText="1"/>
    </xf>
    <xf numFmtId="49" fontId="2" fillId="0" borderId="0" xfId="52" applyNumberFormat="1" applyFont="1" applyFill="1" applyBorder="1" applyAlignment="1">
      <alignment/>
      <protection/>
    </xf>
    <xf numFmtId="0" fontId="2" fillId="0" borderId="0" xfId="52" applyFont="1" applyFill="1" applyBorder="1" applyAlignment="1">
      <alignment/>
      <protection/>
    </xf>
    <xf numFmtId="4" fontId="2" fillId="0" borderId="0" xfId="52" applyNumberFormat="1" applyFont="1" applyFill="1" applyBorder="1" applyAlignment="1">
      <alignment horizontal="right"/>
      <protection/>
    </xf>
    <xf numFmtId="3" fontId="2" fillId="0" borderId="10" xfId="0" applyNumberFormat="1" applyFont="1" applyBorder="1" applyAlignment="1">
      <alignment horizontal="center" wrapText="1"/>
    </xf>
    <xf numFmtId="0" fontId="2" fillId="0" borderId="10" xfId="52" applyFont="1" applyFill="1" applyBorder="1" applyAlignment="1">
      <alignment horizontal="center" wrapText="1"/>
      <protection/>
    </xf>
    <xf numFmtId="0" fontId="3" fillId="0" borderId="10" xfId="52" applyFont="1" applyFill="1" applyBorder="1" applyAlignment="1">
      <alignment wrapText="1"/>
      <protection/>
    </xf>
    <xf numFmtId="0" fontId="3" fillId="0" borderId="10" xfId="52" applyFont="1" applyFill="1" applyBorder="1" applyAlignment="1">
      <alignment horizontal="center"/>
      <protection/>
    </xf>
    <xf numFmtId="4" fontId="3" fillId="0" borderId="10" xfId="52" applyNumberFormat="1" applyFont="1" applyFill="1" applyBorder="1" applyAlignment="1">
      <alignment horizontal="right"/>
      <protection/>
    </xf>
    <xf numFmtId="0" fontId="2" fillId="0" borderId="10" xfId="52" applyFont="1" applyFill="1" applyBorder="1" applyAlignment="1">
      <alignment wrapText="1"/>
      <protection/>
    </xf>
    <xf numFmtId="0" fontId="2" fillId="0" borderId="10" xfId="52" applyFont="1" applyFill="1" applyBorder="1" applyAlignment="1">
      <alignment horizontal="center"/>
      <protection/>
    </xf>
    <xf numFmtId="4" fontId="2" fillId="0" borderId="10" xfId="52" applyNumberFormat="1" applyFont="1" applyFill="1" applyBorder="1" applyAlignment="1">
      <alignment horizontal="right"/>
      <protection/>
    </xf>
    <xf numFmtId="4" fontId="2" fillId="0" borderId="10" xfId="0" applyNumberFormat="1" applyFont="1" applyBorder="1" applyAlignment="1">
      <alignment horizontal="right" wrapText="1"/>
    </xf>
    <xf numFmtId="0" fontId="3" fillId="0" borderId="10" xfId="0" applyFont="1" applyFill="1" applyBorder="1" applyAlignment="1">
      <alignment wrapText="1"/>
    </xf>
    <xf numFmtId="0" fontId="23" fillId="0" borderId="10" xfId="0" applyFont="1" applyBorder="1" applyAlignment="1">
      <alignment horizontal="center" wrapText="1"/>
    </xf>
    <xf numFmtId="172" fontId="2" fillId="0" borderId="0" xfId="52" applyNumberFormat="1" applyFont="1" applyFill="1" applyBorder="1" applyAlignment="1">
      <alignment wrapText="1"/>
      <protection/>
    </xf>
    <xf numFmtId="0" fontId="2" fillId="0" borderId="0" xfId="52" applyFont="1" applyFill="1" applyBorder="1" applyAlignment="1">
      <alignment horizontal="right"/>
      <protection/>
    </xf>
    <xf numFmtId="0" fontId="3" fillId="0" borderId="10" xfId="52" applyFont="1" applyFill="1" applyBorder="1" applyAlignment="1">
      <alignment horizontal="center" wrapText="1"/>
      <protection/>
    </xf>
    <xf numFmtId="0" fontId="2" fillId="0" borderId="0" xfId="52" applyFont="1" applyFill="1" applyBorder="1" applyAlignment="1">
      <alignment horizontal="center" wrapText="1"/>
      <protection/>
    </xf>
    <xf numFmtId="173" fontId="3" fillId="0" borderId="10" xfId="0" applyNumberFormat="1" applyFont="1" applyBorder="1" applyAlignment="1">
      <alignment horizontal="right" wrapText="1"/>
    </xf>
    <xf numFmtId="173" fontId="3" fillId="0" borderId="10" xfId="52" applyNumberFormat="1" applyFont="1" applyFill="1" applyBorder="1" applyAlignment="1">
      <alignment horizontal="right"/>
      <protection/>
    </xf>
    <xf numFmtId="173" fontId="2" fillId="0" borderId="10" xfId="52" applyNumberFormat="1" applyFont="1" applyFill="1" applyBorder="1" applyAlignment="1">
      <alignment horizontal="right"/>
      <protection/>
    </xf>
    <xf numFmtId="0" fontId="2" fillId="0" borderId="10" xfId="0" applyFont="1" applyBorder="1" applyAlignment="1">
      <alignment horizontal="center" vertical="center" wrapText="1"/>
    </xf>
    <xf numFmtId="3" fontId="3" fillId="0" borderId="10" xfId="0" applyNumberFormat="1" applyFont="1" applyBorder="1" applyAlignment="1">
      <alignment vertical="top" wrapText="1"/>
    </xf>
    <xf numFmtId="3" fontId="2" fillId="0" borderId="10" xfId="0" applyNumberFormat="1" applyFont="1" applyBorder="1" applyAlignment="1">
      <alignment vertical="top" wrapText="1"/>
    </xf>
    <xf numFmtId="3" fontId="2" fillId="0" borderId="10" xfId="0" applyNumberFormat="1" applyFont="1" applyFill="1" applyBorder="1" applyAlignment="1">
      <alignment horizontal="left" vertical="top" wrapText="1"/>
    </xf>
    <xf numFmtId="0" fontId="2" fillId="0" borderId="10" xfId="0" applyFont="1" applyBorder="1" applyAlignment="1">
      <alignment horizontal="left" vertical="top"/>
    </xf>
    <xf numFmtId="0" fontId="2" fillId="0" borderId="0" xfId="52" applyFont="1" applyAlignment="1">
      <alignment horizontal="right"/>
      <protection/>
    </xf>
    <xf numFmtId="0" fontId="3" fillId="0" borderId="0" xfId="52" applyFont="1" applyBorder="1" applyAlignment="1">
      <alignment horizontal="center"/>
      <protection/>
    </xf>
    <xf numFmtId="0" fontId="2" fillId="0" borderId="0" xfId="52" applyFont="1" applyBorder="1" applyAlignment="1">
      <alignment horizontal="right"/>
      <protection/>
    </xf>
    <xf numFmtId="0" fontId="3" fillId="0" borderId="10" xfId="52" applyFont="1" applyFill="1" applyBorder="1" applyAlignment="1">
      <alignment horizontal="center" vertical="center"/>
      <protection/>
    </xf>
    <xf numFmtId="2" fontId="3" fillId="0" borderId="10" xfId="52" applyNumberFormat="1" applyFont="1" applyFill="1" applyBorder="1" applyAlignment="1">
      <alignment horizontal="center" wrapText="1"/>
      <protection/>
    </xf>
    <xf numFmtId="0" fontId="2" fillId="0" borderId="10" xfId="52" applyFont="1" applyBorder="1" applyAlignment="1">
      <alignment wrapText="1"/>
      <protection/>
    </xf>
    <xf numFmtId="0" fontId="3" fillId="0" borderId="10" xfId="52" applyFont="1" applyFill="1" applyBorder="1" applyAlignment="1">
      <alignment horizontal="left"/>
      <protection/>
    </xf>
    <xf numFmtId="0" fontId="24" fillId="0" borderId="0" xfId="0" applyFont="1" applyAlignment="1">
      <alignment/>
    </xf>
    <xf numFmtId="173" fontId="2" fillId="0" borderId="10" xfId="52" applyNumberFormat="1" applyFont="1" applyFill="1" applyBorder="1" applyAlignment="1">
      <alignment/>
      <protection/>
    </xf>
    <xf numFmtId="173" fontId="3" fillId="0" borderId="10" xfId="52" applyNumberFormat="1" applyFont="1" applyFill="1" applyBorder="1" applyAlignment="1">
      <alignment/>
      <protection/>
    </xf>
    <xf numFmtId="0" fontId="2" fillId="0" borderId="0" xfId="0" applyFont="1" applyBorder="1" applyAlignment="1">
      <alignment vertical="top" wrapText="1"/>
    </xf>
    <xf numFmtId="0" fontId="2" fillId="0" borderId="0" xfId="0" applyFont="1" applyBorder="1" applyAlignment="1">
      <alignment horizontal="center" wrapText="1"/>
    </xf>
    <xf numFmtId="49" fontId="3" fillId="0" borderId="10" xfId="0" applyNumberFormat="1" applyFont="1" applyFill="1" applyBorder="1" applyAlignment="1">
      <alignment horizontal="center"/>
    </xf>
    <xf numFmtId="173" fontId="3" fillId="0" borderId="10" xfId="0" applyNumberFormat="1" applyFont="1" applyFill="1" applyBorder="1" applyAlignment="1">
      <alignment horizontal="right"/>
    </xf>
    <xf numFmtId="0" fontId="2" fillId="0" borderId="0" xfId="0" applyFont="1" applyFill="1" applyBorder="1" applyAlignment="1">
      <alignment/>
    </xf>
    <xf numFmtId="173" fontId="2" fillId="0" borderId="10" xfId="0" applyNumberFormat="1" applyFont="1" applyFill="1" applyBorder="1" applyAlignment="1">
      <alignment horizontal="right"/>
    </xf>
    <xf numFmtId="4" fontId="2" fillId="0" borderId="0" xfId="0" applyNumberFormat="1" applyFont="1" applyBorder="1" applyAlignment="1">
      <alignment horizontal="right" wrapText="1"/>
    </xf>
    <xf numFmtId="4" fontId="2" fillId="0" borderId="10" xfId="0" applyNumberFormat="1" applyFont="1" applyFill="1" applyBorder="1" applyAlignment="1">
      <alignment horizontal="right"/>
    </xf>
    <xf numFmtId="4" fontId="3" fillId="0" borderId="10" xfId="0" applyNumberFormat="1" applyFont="1" applyFill="1" applyBorder="1" applyAlignment="1">
      <alignment horizontal="right"/>
    </xf>
    <xf numFmtId="4" fontId="2" fillId="0" borderId="12" xfId="0" applyNumberFormat="1"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0" fontId="3" fillId="0" borderId="0" xfId="52" applyFont="1" applyFill="1" applyBorder="1" applyAlignment="1">
      <alignment horizontal="center"/>
      <protection/>
    </xf>
    <xf numFmtId="0" fontId="3" fillId="0" borderId="0" xfId="52" applyFont="1" applyFill="1" applyBorder="1" applyAlignment="1">
      <alignment horizontal="center" wrapText="1"/>
      <protection/>
    </xf>
    <xf numFmtId="0" fontId="2" fillId="0" borderId="0" xfId="0" applyFont="1" applyAlignment="1">
      <alignment horizontal="right" wrapText="1"/>
    </xf>
    <xf numFmtId="0" fontId="25" fillId="0" borderId="0" xfId="0" applyFont="1" applyAlignment="1">
      <alignment horizontal="right" wrapText="1"/>
    </xf>
    <xf numFmtId="0" fontId="2" fillId="0" borderId="0" xfId="0" applyFont="1" applyAlignment="1">
      <alignment horizontal="justify" wrapText="1"/>
    </xf>
    <xf numFmtId="0" fontId="2"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center" wrapText="1"/>
    </xf>
    <xf numFmtId="0" fontId="3" fillId="0" borderId="10" xfId="0" applyFont="1" applyBorder="1" applyAlignment="1">
      <alignment vertical="top" wrapText="1"/>
    </xf>
    <xf numFmtId="0" fontId="3" fillId="0" borderId="10" xfId="0" applyFont="1" applyBorder="1" applyAlignment="1">
      <alignment horizontal="justify" vertical="top"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0" fontId="3" fillId="0" borderId="11" xfId="0" applyFont="1" applyBorder="1" applyAlignment="1">
      <alignment horizontal="center" vertical="top" wrapText="1"/>
    </xf>
    <xf numFmtId="0" fontId="5" fillId="0" borderId="0" xfId="0" applyFont="1" applyAlignment="1">
      <alignment horizontal="center"/>
    </xf>
    <xf numFmtId="0" fontId="3" fillId="0" borderId="0" xfId="0" applyFont="1" applyAlignment="1">
      <alignment horizontal="center" wrapText="1"/>
    </xf>
    <xf numFmtId="0" fontId="2" fillId="0" borderId="0" xfId="0" applyFont="1" applyFill="1" applyAlignment="1">
      <alignment horizontal="right" wrapText="1"/>
    </xf>
    <xf numFmtId="0" fontId="25" fillId="0" borderId="0" xfId="0" applyFont="1" applyFill="1" applyAlignment="1">
      <alignment horizontal="right" wrapText="1"/>
    </xf>
    <xf numFmtId="0" fontId="3" fillId="0" borderId="0" xfId="0" applyFont="1" applyFill="1" applyAlignment="1">
      <alignment horizontal="center" vertical="center" wrapText="1"/>
    </xf>
    <xf numFmtId="0" fontId="2" fillId="0" borderId="1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52" applyFont="1" applyFill="1" applyBorder="1" applyAlignment="1">
      <alignment horizontal="right" wrapText="1"/>
      <protection/>
    </xf>
    <xf numFmtId="0" fontId="2" fillId="0" borderId="0" xfId="52" applyFont="1" applyAlignment="1">
      <alignment horizontal="right" wrapText="1"/>
      <protection/>
    </xf>
    <xf numFmtId="0" fontId="25" fillId="0" borderId="0" xfId="52" applyFont="1" applyAlignment="1">
      <alignment horizontal="right" wrapText="1"/>
      <protection/>
    </xf>
    <xf numFmtId="0" fontId="2" fillId="0" borderId="15" xfId="52" applyFont="1" applyFill="1" applyBorder="1" applyAlignment="1">
      <alignment horizontal="right" wrapText="1"/>
      <protection/>
    </xf>
    <xf numFmtId="0" fontId="3" fillId="0" borderId="10" xfId="52" applyFont="1" applyFill="1" applyBorder="1" applyAlignment="1">
      <alignment horizontal="center" vertical="center" wrapText="1"/>
      <protection/>
    </xf>
    <xf numFmtId="0" fontId="3" fillId="0" borderId="14" xfId="52" applyFont="1" applyFill="1" applyBorder="1" applyAlignment="1">
      <alignment horizontal="center" vertical="center" wrapText="1"/>
      <protection/>
    </xf>
    <xf numFmtId="0" fontId="3" fillId="0" borderId="11" xfId="52" applyFont="1" applyFill="1" applyBorder="1" applyAlignment="1">
      <alignment horizontal="center" vertical="center" wrapText="1"/>
      <protection/>
    </xf>
    <xf numFmtId="0" fontId="3" fillId="0" borderId="14" xfId="52" applyFont="1" applyFill="1" applyBorder="1" applyAlignment="1">
      <alignment horizontal="center" wrapText="1"/>
      <protection/>
    </xf>
    <xf numFmtId="0" fontId="3" fillId="0" borderId="11" xfId="52" applyFont="1" applyFill="1" applyBorder="1" applyAlignment="1">
      <alignment horizontal="center" wrapText="1"/>
      <protection/>
    </xf>
    <xf numFmtId="0" fontId="3" fillId="0" borderId="0" xfId="52" applyFont="1" applyFill="1" applyBorder="1" applyAlignment="1">
      <alignment horizontal="center" vertical="center" wrapText="1"/>
      <protection/>
    </xf>
    <xf numFmtId="0" fontId="3" fillId="0" borderId="0" xfId="52" applyFont="1" applyAlignment="1">
      <alignment horizontal="center" vertical="center" wrapText="1"/>
      <protection/>
    </xf>
    <xf numFmtId="0" fontId="2" fillId="0" borderId="0" xfId="52" applyFont="1" applyAlignment="1">
      <alignment horizontal="right"/>
      <protection/>
    </xf>
    <xf numFmtId="0" fontId="3" fillId="0" borderId="10" xfId="52" applyFont="1" applyFill="1" applyBorder="1" applyAlignment="1">
      <alignment horizontal="center" vertical="center"/>
      <protection/>
    </xf>
    <xf numFmtId="2" fontId="3" fillId="0" borderId="12" xfId="52" applyNumberFormat="1" applyFont="1" applyFill="1" applyBorder="1" applyAlignment="1">
      <alignment horizontal="center" vertical="center" wrapText="1"/>
      <protection/>
    </xf>
    <xf numFmtId="2" fontId="3" fillId="0" borderId="13" xfId="52" applyNumberFormat="1"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62"/>
  <sheetViews>
    <sheetView zoomScale="70" zoomScaleNormal="70" zoomScalePageLayoutView="0" workbookViewId="0" topLeftCell="A1">
      <selection activeCell="A5" sqref="A5:C5"/>
    </sheetView>
  </sheetViews>
  <sheetFormatPr defaultColWidth="9.140625" defaultRowHeight="15"/>
  <cols>
    <col min="1" max="1" width="11.00390625" style="2" customWidth="1"/>
    <col min="2" max="2" width="31.7109375" style="10" customWidth="1"/>
    <col min="3" max="3" width="56.28125" style="2" customWidth="1"/>
    <col min="4" max="16384" width="9.140625" style="2" customWidth="1"/>
  </cols>
  <sheetData>
    <row r="1" spans="1:3" s="1" customFormat="1" ht="18.75">
      <c r="A1" s="111" t="s">
        <v>2</v>
      </c>
      <c r="B1" s="111"/>
      <c r="C1" s="111"/>
    </row>
    <row r="2" spans="1:3" s="1" customFormat="1" ht="18.75" customHeight="1">
      <c r="A2" s="111" t="s">
        <v>160</v>
      </c>
      <c r="B2" s="111"/>
      <c r="C2" s="111"/>
    </row>
    <row r="3" spans="1:3" s="1" customFormat="1" ht="18.75" customHeight="1">
      <c r="A3" s="111" t="s">
        <v>1</v>
      </c>
      <c r="B3" s="111"/>
      <c r="C3" s="111"/>
    </row>
    <row r="4" spans="1:3" s="1" customFormat="1" ht="18.75" customHeight="1">
      <c r="A4" s="112" t="s">
        <v>257</v>
      </c>
      <c r="B4" s="112"/>
      <c r="C4" s="112"/>
    </row>
    <row r="5" spans="1:3" s="1" customFormat="1" ht="18.75" customHeight="1">
      <c r="A5" s="111" t="s">
        <v>161</v>
      </c>
      <c r="B5" s="111"/>
      <c r="C5" s="111"/>
    </row>
    <row r="6" spans="1:3" s="1" customFormat="1" ht="18.75" customHeight="1">
      <c r="A6" s="111" t="s">
        <v>1</v>
      </c>
      <c r="B6" s="111"/>
      <c r="C6" s="111"/>
    </row>
    <row r="7" spans="1:3" s="1" customFormat="1" ht="18.75" customHeight="1">
      <c r="A7" s="111" t="s">
        <v>185</v>
      </c>
      <c r="B7" s="111"/>
      <c r="C7" s="111"/>
    </row>
    <row r="8" spans="1:3" ht="88.5" customHeight="1">
      <c r="A8" s="115" t="s">
        <v>163</v>
      </c>
      <c r="B8" s="116"/>
      <c r="C8" s="116"/>
    </row>
    <row r="10" spans="1:3" ht="37.5" customHeight="1">
      <c r="A10" s="117" t="s">
        <v>7</v>
      </c>
      <c r="B10" s="117"/>
      <c r="C10" s="117" t="s">
        <v>8</v>
      </c>
    </row>
    <row r="11" spans="1:3" ht="75">
      <c r="A11" s="3" t="s">
        <v>9</v>
      </c>
      <c r="B11" s="83" t="s">
        <v>228</v>
      </c>
      <c r="C11" s="117"/>
    </row>
    <row r="12" spans="1:3" ht="18.75">
      <c r="A12" s="4">
        <v>1</v>
      </c>
      <c r="B12" s="4">
        <v>2</v>
      </c>
      <c r="C12" s="4">
        <v>3</v>
      </c>
    </row>
    <row r="13" spans="1:3" ht="60.75" customHeight="1">
      <c r="A13" s="5">
        <v>791</v>
      </c>
      <c r="B13" s="5"/>
      <c r="C13" s="6" t="s">
        <v>164</v>
      </c>
    </row>
    <row r="14" spans="1:3" ht="131.25">
      <c r="A14" s="7">
        <v>791</v>
      </c>
      <c r="B14" s="9" t="s">
        <v>3</v>
      </c>
      <c r="C14" s="8" t="s">
        <v>197</v>
      </c>
    </row>
    <row r="15" spans="1:3" ht="59.25" customHeight="1">
      <c r="A15" s="7">
        <v>791</v>
      </c>
      <c r="B15" s="9" t="s">
        <v>81</v>
      </c>
      <c r="C15" s="8" t="s">
        <v>198</v>
      </c>
    </row>
    <row r="16" spans="1:3" ht="79.5" customHeight="1">
      <c r="A16" s="7">
        <v>791</v>
      </c>
      <c r="B16" s="9" t="s">
        <v>82</v>
      </c>
      <c r="C16" s="8" t="s">
        <v>83</v>
      </c>
    </row>
    <row r="17" spans="1:3" ht="56.25">
      <c r="A17" s="7">
        <v>791</v>
      </c>
      <c r="B17" s="9" t="s">
        <v>84</v>
      </c>
      <c r="C17" s="8" t="s">
        <v>85</v>
      </c>
    </row>
    <row r="18" spans="1:3" ht="56.25">
      <c r="A18" s="7">
        <v>791</v>
      </c>
      <c r="B18" s="9" t="s">
        <v>86</v>
      </c>
      <c r="C18" s="8" t="s">
        <v>38</v>
      </c>
    </row>
    <row r="19" spans="1:3" ht="37.5">
      <c r="A19" s="7">
        <v>791</v>
      </c>
      <c r="B19" s="9" t="s">
        <v>87</v>
      </c>
      <c r="C19" s="8" t="s">
        <v>88</v>
      </c>
    </row>
    <row r="20" spans="1:3" ht="156" customHeight="1">
      <c r="A20" s="7">
        <v>791</v>
      </c>
      <c r="B20" s="9" t="s">
        <v>199</v>
      </c>
      <c r="C20" s="8" t="s">
        <v>200</v>
      </c>
    </row>
    <row r="21" spans="1:3" ht="76.5" customHeight="1">
      <c r="A21" s="7">
        <v>791</v>
      </c>
      <c r="B21" s="9" t="s">
        <v>201</v>
      </c>
      <c r="C21" s="8" t="s">
        <v>202</v>
      </c>
    </row>
    <row r="22" spans="1:3" ht="112.5">
      <c r="A22" s="7">
        <v>791</v>
      </c>
      <c r="B22" s="9" t="s">
        <v>203</v>
      </c>
      <c r="C22" s="8" t="s">
        <v>204</v>
      </c>
    </row>
    <row r="23" spans="1:3" ht="93.75">
      <c r="A23" s="7">
        <v>791</v>
      </c>
      <c r="B23" s="9" t="s">
        <v>205</v>
      </c>
      <c r="C23" s="8" t="s">
        <v>206</v>
      </c>
    </row>
    <row r="24" spans="1:3" ht="75">
      <c r="A24" s="7">
        <v>791</v>
      </c>
      <c r="B24" s="9" t="s">
        <v>207</v>
      </c>
      <c r="C24" s="8" t="s">
        <v>208</v>
      </c>
    </row>
    <row r="25" spans="1:3" ht="113.25" customHeight="1">
      <c r="A25" s="7">
        <v>791</v>
      </c>
      <c r="B25" s="9" t="s">
        <v>209</v>
      </c>
      <c r="C25" s="8" t="s">
        <v>210</v>
      </c>
    </row>
    <row r="26" spans="1:3" ht="37.5">
      <c r="A26" s="7">
        <v>791</v>
      </c>
      <c r="B26" s="9" t="s">
        <v>89</v>
      </c>
      <c r="C26" s="8" t="s">
        <v>90</v>
      </c>
    </row>
    <row r="27" spans="1:3" ht="37.5">
      <c r="A27" s="7">
        <v>791</v>
      </c>
      <c r="B27" s="9" t="s">
        <v>91</v>
      </c>
      <c r="C27" s="8" t="s">
        <v>41</v>
      </c>
    </row>
    <row r="28" spans="1:3" ht="37.5">
      <c r="A28" s="7">
        <v>791</v>
      </c>
      <c r="B28" s="9" t="s">
        <v>180</v>
      </c>
      <c r="C28" s="8" t="s">
        <v>92</v>
      </c>
    </row>
    <row r="29" spans="1:3" ht="18.75">
      <c r="A29" s="7">
        <v>791</v>
      </c>
      <c r="B29" s="9" t="s">
        <v>4</v>
      </c>
      <c r="C29" s="8" t="s">
        <v>5</v>
      </c>
    </row>
    <row r="30" spans="1:3" ht="192.75" customHeight="1">
      <c r="A30" s="5"/>
      <c r="B30" s="9"/>
      <c r="C30" s="6" t="s">
        <v>184</v>
      </c>
    </row>
    <row r="31" spans="1:3" ht="75.75" customHeight="1">
      <c r="A31" s="7"/>
      <c r="B31" s="9" t="s">
        <v>93</v>
      </c>
      <c r="C31" s="8" t="s">
        <v>94</v>
      </c>
    </row>
    <row r="32" spans="1:3" ht="57.75" customHeight="1">
      <c r="A32" s="7"/>
      <c r="B32" s="9" t="s">
        <v>95</v>
      </c>
      <c r="C32" s="8" t="s">
        <v>96</v>
      </c>
    </row>
    <row r="33" spans="1:3" ht="112.5">
      <c r="A33" s="7"/>
      <c r="B33" s="9" t="s">
        <v>97</v>
      </c>
      <c r="C33" s="8" t="s">
        <v>98</v>
      </c>
    </row>
    <row r="34" spans="1:3" ht="74.25" customHeight="1">
      <c r="A34" s="7"/>
      <c r="B34" s="9" t="s">
        <v>99</v>
      </c>
      <c r="C34" s="8" t="s">
        <v>100</v>
      </c>
    </row>
    <row r="35" spans="1:3" ht="75">
      <c r="A35" s="7"/>
      <c r="B35" s="9" t="s">
        <v>101</v>
      </c>
      <c r="C35" s="8" t="s">
        <v>102</v>
      </c>
    </row>
    <row r="36" spans="1:3" ht="56.25">
      <c r="A36" s="7"/>
      <c r="B36" s="9" t="s">
        <v>84</v>
      </c>
      <c r="C36" s="8" t="s">
        <v>85</v>
      </c>
    </row>
    <row r="37" spans="1:3" ht="56.25">
      <c r="A37" s="7"/>
      <c r="B37" s="9" t="s">
        <v>86</v>
      </c>
      <c r="C37" s="8" t="s">
        <v>38</v>
      </c>
    </row>
    <row r="38" spans="1:3" ht="37.5">
      <c r="A38" s="7"/>
      <c r="B38" s="9" t="s">
        <v>87</v>
      </c>
      <c r="C38" s="8" t="s">
        <v>88</v>
      </c>
    </row>
    <row r="39" spans="1:3" ht="37.5">
      <c r="A39" s="7"/>
      <c r="B39" s="9" t="s">
        <v>103</v>
      </c>
      <c r="C39" s="8" t="s">
        <v>104</v>
      </c>
    </row>
    <row r="40" spans="1:3" ht="93.75">
      <c r="A40" s="7"/>
      <c r="B40" s="9" t="s">
        <v>105</v>
      </c>
      <c r="C40" s="8" t="s">
        <v>106</v>
      </c>
    </row>
    <row r="41" spans="1:3" ht="93.75">
      <c r="A41" s="7"/>
      <c r="B41" s="9" t="s">
        <v>107</v>
      </c>
      <c r="C41" s="8" t="s">
        <v>108</v>
      </c>
    </row>
    <row r="42" spans="1:3" ht="39" customHeight="1">
      <c r="A42" s="7"/>
      <c r="B42" s="9" t="s">
        <v>109</v>
      </c>
      <c r="C42" s="8" t="s">
        <v>110</v>
      </c>
    </row>
    <row r="43" spans="1:3" ht="56.25">
      <c r="A43" s="7"/>
      <c r="B43" s="9" t="s">
        <v>111</v>
      </c>
      <c r="C43" s="8" t="s">
        <v>112</v>
      </c>
    </row>
    <row r="44" spans="1:3" ht="115.5" customHeight="1">
      <c r="A44" s="7"/>
      <c r="B44" s="9" t="s">
        <v>211</v>
      </c>
      <c r="C44" s="8" t="s">
        <v>212</v>
      </c>
    </row>
    <row r="45" spans="1:3" ht="132.75" customHeight="1">
      <c r="A45" s="7"/>
      <c r="B45" s="9" t="s">
        <v>213</v>
      </c>
      <c r="C45" s="8" t="s">
        <v>214</v>
      </c>
    </row>
    <row r="46" spans="1:3" ht="113.25" customHeight="1">
      <c r="A46" s="7"/>
      <c r="B46" s="9" t="s">
        <v>215</v>
      </c>
      <c r="C46" s="8" t="s">
        <v>216</v>
      </c>
    </row>
    <row r="47" spans="1:3" ht="93.75">
      <c r="A47" s="7"/>
      <c r="B47" s="9" t="s">
        <v>217</v>
      </c>
      <c r="C47" s="8" t="s">
        <v>218</v>
      </c>
    </row>
    <row r="48" spans="1:3" ht="270" customHeight="1">
      <c r="A48" s="7"/>
      <c r="B48" s="9" t="s">
        <v>219</v>
      </c>
      <c r="C48" s="8" t="s">
        <v>220</v>
      </c>
    </row>
    <row r="49" spans="1:3" ht="247.5" customHeight="1">
      <c r="A49" s="7"/>
      <c r="B49" s="9" t="s">
        <v>221</v>
      </c>
      <c r="C49" s="8" t="s">
        <v>222</v>
      </c>
    </row>
    <row r="50" spans="1:3" ht="195" customHeight="1">
      <c r="A50" s="7"/>
      <c r="B50" s="9" t="s">
        <v>223</v>
      </c>
      <c r="C50" s="8" t="s">
        <v>224</v>
      </c>
    </row>
    <row r="51" spans="1:3" ht="112.5">
      <c r="A51" s="7"/>
      <c r="B51" s="9" t="s">
        <v>225</v>
      </c>
      <c r="C51" s="8" t="s">
        <v>226</v>
      </c>
    </row>
    <row r="52" spans="1:3" ht="37.5">
      <c r="A52" s="7"/>
      <c r="B52" s="9" t="s">
        <v>89</v>
      </c>
      <c r="C52" s="8" t="s">
        <v>90</v>
      </c>
    </row>
    <row r="53" spans="1:3" ht="112.5">
      <c r="A53" s="7"/>
      <c r="B53" s="9" t="s">
        <v>181</v>
      </c>
      <c r="C53" s="8" t="s">
        <v>118</v>
      </c>
    </row>
    <row r="54" spans="1:3" ht="37.5">
      <c r="A54" s="7"/>
      <c r="B54" s="9" t="s">
        <v>91</v>
      </c>
      <c r="C54" s="8" t="s">
        <v>41</v>
      </c>
    </row>
    <row r="55" spans="1:3" ht="75.75" customHeight="1">
      <c r="A55" s="7"/>
      <c r="B55" s="9" t="s">
        <v>182</v>
      </c>
      <c r="C55" s="8" t="s">
        <v>150</v>
      </c>
    </row>
    <row r="56" spans="1:3" ht="103.5" customHeight="1">
      <c r="A56" s="7"/>
      <c r="B56" s="9" t="s">
        <v>183</v>
      </c>
      <c r="C56" s="8" t="s">
        <v>151</v>
      </c>
    </row>
    <row r="57" spans="1:3" ht="18.75">
      <c r="A57" s="7"/>
      <c r="B57" s="9" t="s">
        <v>4</v>
      </c>
      <c r="C57" s="8" t="s">
        <v>6</v>
      </c>
    </row>
    <row r="58" ht="15" hidden="1">
      <c r="B58" s="2"/>
    </row>
    <row r="59" ht="15" hidden="1">
      <c r="B59" s="2"/>
    </row>
    <row r="60" ht="15" hidden="1">
      <c r="B60" s="2"/>
    </row>
    <row r="61" ht="15" hidden="1">
      <c r="B61" s="2"/>
    </row>
    <row r="62" spans="1:3" ht="381" customHeight="1">
      <c r="A62" s="113" t="s">
        <v>227</v>
      </c>
      <c r="B62" s="114"/>
      <c r="C62" s="114"/>
    </row>
  </sheetData>
  <sheetProtection/>
  <mergeCells count="11">
    <mergeCell ref="A5:C5"/>
    <mergeCell ref="A62:C62"/>
    <mergeCell ref="A6:C6"/>
    <mergeCell ref="A7:C7"/>
    <mergeCell ref="A8:C8"/>
    <mergeCell ref="A10:B10"/>
    <mergeCell ref="C10:C11"/>
    <mergeCell ref="A1:C1"/>
    <mergeCell ref="A2:C2"/>
    <mergeCell ref="A3:C3"/>
    <mergeCell ref="A4:C4"/>
  </mergeCells>
  <printOptions/>
  <pageMargins left="0.7086614173228347" right="0.5118110236220472" top="0.35433070866141736" bottom="0.35433070866141736" header="0.31496062992125984" footer="0.31496062992125984"/>
  <pageSetup fitToHeight="10" fitToWidth="1" horizontalDpi="180" verticalDpi="18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F56"/>
  <sheetViews>
    <sheetView zoomScale="70" zoomScaleNormal="70" zoomScalePageLayoutView="0" workbookViewId="0" topLeftCell="A1">
      <selection activeCell="A5" sqref="A5:F5"/>
    </sheetView>
  </sheetViews>
  <sheetFormatPr defaultColWidth="14.421875" defaultRowHeight="15"/>
  <cols>
    <col min="1" max="1" width="55.7109375" style="50" customWidth="1"/>
    <col min="2" max="2" width="7.8515625" style="79" customWidth="1"/>
    <col min="3" max="3" width="19.8515625" style="48" customWidth="1"/>
    <col min="4" max="4" width="8.28125" style="48" customWidth="1"/>
    <col min="5" max="5" width="12.8515625" style="77" customWidth="1"/>
    <col min="6" max="6" width="11.421875" style="48" customWidth="1"/>
    <col min="7" max="251" width="9.140625" style="48" customWidth="1"/>
    <col min="252" max="252" width="55.7109375" style="48" customWidth="1"/>
    <col min="253" max="253" width="13.00390625" style="48" customWidth="1"/>
    <col min="254" max="254" width="12.00390625" style="48" customWidth="1"/>
    <col min="255" max="255" width="8.28125" style="48" customWidth="1"/>
    <col min="256" max="16384" width="14.421875" style="48" customWidth="1"/>
  </cols>
  <sheetData>
    <row r="1" spans="1:6" s="47" customFormat="1" ht="18.75">
      <c r="A1" s="131" t="s">
        <v>76</v>
      </c>
      <c r="B1" s="131"/>
      <c r="C1" s="131"/>
      <c r="D1" s="131"/>
      <c r="E1" s="131"/>
      <c r="F1" s="131"/>
    </row>
    <row r="2" spans="1:6" s="47" customFormat="1" ht="18.75">
      <c r="A2" s="131" t="s">
        <v>168</v>
      </c>
      <c r="B2" s="131"/>
      <c r="C2" s="131"/>
      <c r="D2" s="131"/>
      <c r="E2" s="131"/>
      <c r="F2" s="131"/>
    </row>
    <row r="3" spans="1:6" s="47" customFormat="1" ht="18.75">
      <c r="A3" s="131" t="s">
        <v>1</v>
      </c>
      <c r="B3" s="131"/>
      <c r="C3" s="131"/>
      <c r="D3" s="131"/>
      <c r="E3" s="131"/>
      <c r="F3" s="131"/>
    </row>
    <row r="4" spans="1:6" s="47" customFormat="1" ht="18.75">
      <c r="A4" s="132" t="s">
        <v>257</v>
      </c>
      <c r="B4" s="132"/>
      <c r="C4" s="132"/>
      <c r="D4" s="132"/>
      <c r="E4" s="132"/>
      <c r="F4" s="132"/>
    </row>
    <row r="5" spans="1:6" s="47" customFormat="1" ht="18.75">
      <c r="A5" s="131" t="s">
        <v>169</v>
      </c>
      <c r="B5" s="131"/>
      <c r="C5" s="131"/>
      <c r="D5" s="131"/>
      <c r="E5" s="131"/>
      <c r="F5" s="131"/>
    </row>
    <row r="6" spans="1:6" s="47" customFormat="1" ht="18.75">
      <c r="A6" s="131" t="s">
        <v>1</v>
      </c>
      <c r="B6" s="131"/>
      <c r="C6" s="131"/>
      <c r="D6" s="131"/>
      <c r="E6" s="131"/>
      <c r="F6" s="131"/>
    </row>
    <row r="7" spans="1:6" s="47" customFormat="1" ht="18.75">
      <c r="A7" s="131" t="s">
        <v>185</v>
      </c>
      <c r="B7" s="131"/>
      <c r="C7" s="131"/>
      <c r="D7" s="131"/>
      <c r="E7" s="131"/>
      <c r="F7" s="131"/>
    </row>
    <row r="8" spans="1:5" ht="18.75">
      <c r="A8" s="109"/>
      <c r="B8" s="109"/>
      <c r="C8" s="109"/>
      <c r="D8" s="109"/>
      <c r="E8" s="109"/>
    </row>
    <row r="9" spans="1:6" ht="78" customHeight="1">
      <c r="A9" s="139" t="s">
        <v>196</v>
      </c>
      <c r="B9" s="139"/>
      <c r="C9" s="139"/>
      <c r="D9" s="139"/>
      <c r="E9" s="139"/>
      <c r="F9" s="139"/>
    </row>
    <row r="10" spans="1:6" s="50" customFormat="1" ht="18.75">
      <c r="A10" s="133"/>
      <c r="B10" s="133"/>
      <c r="C10" s="133"/>
      <c r="D10" s="133"/>
      <c r="E10" s="133"/>
      <c r="F10" s="133"/>
    </row>
    <row r="11" spans="1:6" s="50" customFormat="1" ht="18.75">
      <c r="A11" s="135" t="s">
        <v>51</v>
      </c>
      <c r="B11" s="135" t="s">
        <v>79</v>
      </c>
      <c r="C11" s="135" t="s">
        <v>53</v>
      </c>
      <c r="D11" s="135" t="s">
        <v>54</v>
      </c>
      <c r="E11" s="134" t="s">
        <v>80</v>
      </c>
      <c r="F11" s="134"/>
    </row>
    <row r="12" spans="1:6" s="50" customFormat="1" ht="18.75">
      <c r="A12" s="136"/>
      <c r="B12" s="136"/>
      <c r="C12" s="136"/>
      <c r="D12" s="136"/>
      <c r="E12" s="32" t="s">
        <v>154</v>
      </c>
      <c r="F12" s="33" t="s">
        <v>190</v>
      </c>
    </row>
    <row r="13" spans="1:6" s="50" customFormat="1" ht="18.75">
      <c r="A13" s="66">
        <v>1</v>
      </c>
      <c r="B13" s="66">
        <v>2</v>
      </c>
      <c r="C13" s="66">
        <v>3</v>
      </c>
      <c r="D13" s="66">
        <v>4</v>
      </c>
      <c r="E13" s="66">
        <v>5</v>
      </c>
      <c r="F13" s="66">
        <v>6</v>
      </c>
    </row>
    <row r="14" spans="1:6" s="50" customFormat="1" ht="18.75">
      <c r="A14" s="12" t="s">
        <v>16</v>
      </c>
      <c r="B14" s="78"/>
      <c r="C14" s="52"/>
      <c r="D14" s="52"/>
      <c r="E14" s="16">
        <f>E15</f>
        <v>3479.8999999999996</v>
      </c>
      <c r="F14" s="16">
        <f>F15</f>
        <v>3481</v>
      </c>
    </row>
    <row r="15" spans="1:6" s="50" customFormat="1" ht="75">
      <c r="A15" s="12" t="s">
        <v>175</v>
      </c>
      <c r="B15" s="78">
        <v>791</v>
      </c>
      <c r="C15" s="52"/>
      <c r="D15" s="52"/>
      <c r="E15" s="55">
        <f>E16+E20+E25+E28+E31+E35+E38+E41+E55+E50</f>
        <v>3479.8999999999996</v>
      </c>
      <c r="F15" s="55">
        <f>F16+F20+F25+F28+F31+F35+F38+F41+F55+F50</f>
        <v>3481</v>
      </c>
    </row>
    <row r="16" spans="1:6" s="50" customFormat="1" ht="112.5">
      <c r="A16" s="12" t="s">
        <v>177</v>
      </c>
      <c r="B16" s="78">
        <v>791</v>
      </c>
      <c r="C16" s="51" t="s">
        <v>145</v>
      </c>
      <c r="D16" s="52"/>
      <c r="E16" s="36">
        <f>E17</f>
        <v>653</v>
      </c>
      <c r="F16" s="36">
        <f>F17</f>
        <v>653</v>
      </c>
    </row>
    <row r="17" spans="1:6" s="50" customFormat="1" ht="18.75">
      <c r="A17" s="9" t="s">
        <v>140</v>
      </c>
      <c r="B17" s="78">
        <v>791</v>
      </c>
      <c r="C17" s="54" t="s">
        <v>146</v>
      </c>
      <c r="D17" s="3"/>
      <c r="E17" s="17">
        <f>E18</f>
        <v>653</v>
      </c>
      <c r="F17" s="17">
        <f>F18</f>
        <v>653</v>
      </c>
    </row>
    <row r="18" spans="1:6" s="50" customFormat="1" ht="112.5">
      <c r="A18" s="9" t="s">
        <v>59</v>
      </c>
      <c r="B18" s="66">
        <v>791</v>
      </c>
      <c r="C18" s="54" t="s">
        <v>146</v>
      </c>
      <c r="D18" s="3">
        <v>100</v>
      </c>
      <c r="E18" s="17">
        <v>653</v>
      </c>
      <c r="F18" s="17">
        <v>653</v>
      </c>
    </row>
    <row r="19" spans="1:6" s="50" customFormat="1" ht="81" customHeight="1">
      <c r="A19" s="9" t="s">
        <v>62</v>
      </c>
      <c r="B19" s="66">
        <v>791</v>
      </c>
      <c r="C19" s="3"/>
      <c r="D19" s="3"/>
      <c r="E19" s="17">
        <f>E20</f>
        <v>1305.1</v>
      </c>
      <c r="F19" s="17">
        <f>F20</f>
        <v>1305.1</v>
      </c>
    </row>
    <row r="20" spans="1:6" s="50" customFormat="1" ht="112.5">
      <c r="A20" s="12" t="s">
        <v>177</v>
      </c>
      <c r="B20" s="66">
        <v>730</v>
      </c>
      <c r="C20" s="51" t="s">
        <v>145</v>
      </c>
      <c r="D20" s="52"/>
      <c r="E20" s="36">
        <f>E21</f>
        <v>1305.1</v>
      </c>
      <c r="F20" s="36">
        <f>F21</f>
        <v>1305.1</v>
      </c>
    </row>
    <row r="21" spans="1:6" s="50" customFormat="1" ht="37.5">
      <c r="A21" s="9" t="s">
        <v>58</v>
      </c>
      <c r="B21" s="78">
        <v>791</v>
      </c>
      <c r="C21" s="54" t="s">
        <v>147</v>
      </c>
      <c r="D21" s="3"/>
      <c r="E21" s="17">
        <f>E22+E23+E24</f>
        <v>1305.1</v>
      </c>
      <c r="F21" s="17">
        <f>F22+F23+F24</f>
        <v>1305.1</v>
      </c>
    </row>
    <row r="22" spans="1:6" s="49" customFormat="1" ht="112.5">
      <c r="A22" s="9" t="s">
        <v>59</v>
      </c>
      <c r="B22" s="66">
        <v>791</v>
      </c>
      <c r="C22" s="54" t="s">
        <v>147</v>
      </c>
      <c r="D22" s="3">
        <v>100</v>
      </c>
      <c r="E22" s="17">
        <v>875</v>
      </c>
      <c r="F22" s="17">
        <v>875</v>
      </c>
    </row>
    <row r="23" spans="1:6" s="50" customFormat="1" ht="37.5">
      <c r="A23" s="9" t="s">
        <v>60</v>
      </c>
      <c r="B23" s="66">
        <v>791</v>
      </c>
      <c r="C23" s="54" t="s">
        <v>147</v>
      </c>
      <c r="D23" s="3">
        <v>200</v>
      </c>
      <c r="E23" s="17">
        <v>425.6</v>
      </c>
      <c r="F23" s="17">
        <v>425.6</v>
      </c>
    </row>
    <row r="24" spans="1:6" s="50" customFormat="1" ht="18.75">
      <c r="A24" s="9" t="s">
        <v>61</v>
      </c>
      <c r="B24" s="78">
        <v>791</v>
      </c>
      <c r="C24" s="54" t="s">
        <v>147</v>
      </c>
      <c r="D24" s="3">
        <v>800</v>
      </c>
      <c r="E24" s="17">
        <v>4.5</v>
      </c>
      <c r="F24" s="17">
        <v>4.5</v>
      </c>
    </row>
    <row r="25" spans="1:6" s="50" customFormat="1" ht="18.75">
      <c r="A25" s="12" t="s">
        <v>66</v>
      </c>
      <c r="B25" s="66">
        <v>791</v>
      </c>
      <c r="C25" s="52">
        <v>9900000000</v>
      </c>
      <c r="D25" s="52"/>
      <c r="E25" s="36">
        <f>E26</f>
        <v>1</v>
      </c>
      <c r="F25" s="36">
        <f>F26</f>
        <v>1</v>
      </c>
    </row>
    <row r="26" spans="1:6" s="50" customFormat="1" ht="18.75">
      <c r="A26" s="9" t="s">
        <v>67</v>
      </c>
      <c r="B26" s="66">
        <v>791</v>
      </c>
      <c r="C26" s="3">
        <v>9900007500</v>
      </c>
      <c r="D26" s="3"/>
      <c r="E26" s="17">
        <f>E27</f>
        <v>1</v>
      </c>
      <c r="F26" s="17">
        <f>F27</f>
        <v>1</v>
      </c>
    </row>
    <row r="27" spans="1:6" s="56" customFormat="1" ht="18.75">
      <c r="A27" s="9" t="s">
        <v>61</v>
      </c>
      <c r="B27" s="66">
        <v>791</v>
      </c>
      <c r="C27" s="3">
        <v>9900007500</v>
      </c>
      <c r="D27" s="3">
        <v>800</v>
      </c>
      <c r="E27" s="17">
        <v>1</v>
      </c>
      <c r="F27" s="17">
        <v>1</v>
      </c>
    </row>
    <row r="28" spans="1:6" s="56" customFormat="1" ht="37.5">
      <c r="A28" s="12" t="s">
        <v>157</v>
      </c>
      <c r="B28" s="78">
        <v>791</v>
      </c>
      <c r="C28" s="52"/>
      <c r="D28" s="52"/>
      <c r="E28" s="36">
        <f>SUM(E30:E30)</f>
        <v>52</v>
      </c>
      <c r="F28" s="36">
        <f>SUM(F30:F30)</f>
        <v>52</v>
      </c>
    </row>
    <row r="29" spans="1:6" s="56" customFormat="1" ht="56.25">
      <c r="A29" s="9" t="s">
        <v>159</v>
      </c>
      <c r="B29" s="66">
        <v>791</v>
      </c>
      <c r="C29" s="52">
        <v>1200000000</v>
      </c>
      <c r="D29" s="52"/>
      <c r="E29" s="36">
        <f>SUM(E30:E30)</f>
        <v>52</v>
      </c>
      <c r="F29" s="36">
        <f>SUM(F30:F30)</f>
        <v>52</v>
      </c>
    </row>
    <row r="30" spans="1:6" ht="18.75">
      <c r="A30" s="9" t="s">
        <v>61</v>
      </c>
      <c r="B30" s="66">
        <v>791</v>
      </c>
      <c r="C30" s="3">
        <v>1200092360</v>
      </c>
      <c r="D30" s="3">
        <v>800</v>
      </c>
      <c r="E30" s="17">
        <v>52</v>
      </c>
      <c r="F30" s="17">
        <v>52</v>
      </c>
    </row>
    <row r="31" spans="1:6" ht="18.75">
      <c r="A31" s="12" t="s">
        <v>66</v>
      </c>
      <c r="B31" s="66">
        <v>791</v>
      </c>
      <c r="C31" s="52">
        <v>9900000000</v>
      </c>
      <c r="D31" s="52"/>
      <c r="E31" s="36">
        <f>E32</f>
        <v>53.7</v>
      </c>
      <c r="F31" s="36">
        <f>F32</f>
        <v>53.7</v>
      </c>
    </row>
    <row r="32" spans="1:6" ht="75">
      <c r="A32" s="9" t="s">
        <v>130</v>
      </c>
      <c r="B32" s="78">
        <v>791</v>
      </c>
      <c r="C32" s="3">
        <v>9900051180</v>
      </c>
      <c r="D32" s="3"/>
      <c r="E32" s="17">
        <v>53.7</v>
      </c>
      <c r="F32" s="17">
        <v>53.7</v>
      </c>
    </row>
    <row r="33" spans="1:6" ht="112.5">
      <c r="A33" s="9" t="s">
        <v>59</v>
      </c>
      <c r="B33" s="66">
        <v>791</v>
      </c>
      <c r="C33" s="3">
        <v>9900051180</v>
      </c>
      <c r="D33" s="3">
        <v>100</v>
      </c>
      <c r="E33" s="57">
        <v>52.7</v>
      </c>
      <c r="F33" s="57">
        <v>52.7</v>
      </c>
    </row>
    <row r="34" spans="1:6" ht="37.5">
      <c r="A34" s="9" t="s">
        <v>60</v>
      </c>
      <c r="B34" s="66">
        <v>791</v>
      </c>
      <c r="C34" s="3">
        <v>9900051180</v>
      </c>
      <c r="D34" s="3">
        <v>200</v>
      </c>
      <c r="E34" s="57">
        <v>1</v>
      </c>
      <c r="F34" s="57">
        <v>1</v>
      </c>
    </row>
    <row r="35" spans="1:6" s="56" customFormat="1" ht="93.75">
      <c r="A35" s="12" t="s">
        <v>173</v>
      </c>
      <c r="B35" s="66">
        <v>791</v>
      </c>
      <c r="C35" s="52">
        <v>1600000000</v>
      </c>
      <c r="D35" s="52"/>
      <c r="E35" s="36">
        <f>E36</f>
        <v>52</v>
      </c>
      <c r="F35" s="36">
        <f>F36</f>
        <v>52</v>
      </c>
    </row>
    <row r="36" spans="1:6" ht="37.5">
      <c r="A36" s="9" t="s">
        <v>133</v>
      </c>
      <c r="B36" s="66">
        <v>791</v>
      </c>
      <c r="C36" s="3">
        <v>1600024300</v>
      </c>
      <c r="D36" s="3"/>
      <c r="E36" s="17">
        <f>E37</f>
        <v>52</v>
      </c>
      <c r="F36" s="17">
        <f>F37</f>
        <v>52</v>
      </c>
    </row>
    <row r="37" spans="1:6" s="56" customFormat="1" ht="37.5">
      <c r="A37" s="9" t="s">
        <v>60</v>
      </c>
      <c r="B37" s="66">
        <v>791</v>
      </c>
      <c r="C37" s="3">
        <v>1600024300</v>
      </c>
      <c r="D37" s="3">
        <v>200</v>
      </c>
      <c r="E37" s="17">
        <v>52</v>
      </c>
      <c r="F37" s="17">
        <v>52</v>
      </c>
    </row>
    <row r="38" spans="1:6" ht="75">
      <c r="A38" s="74" t="s">
        <v>156</v>
      </c>
      <c r="B38" s="66">
        <v>791</v>
      </c>
      <c r="C38" s="52">
        <v>2100000000</v>
      </c>
      <c r="D38" s="52"/>
      <c r="E38" s="36">
        <f>E39</f>
        <v>160</v>
      </c>
      <c r="F38" s="36">
        <f>F39</f>
        <v>160</v>
      </c>
    </row>
    <row r="39" spans="1:6" ht="18.75">
      <c r="A39" s="9" t="s">
        <v>134</v>
      </c>
      <c r="B39" s="78">
        <v>791</v>
      </c>
      <c r="C39" s="3">
        <v>2100003150</v>
      </c>
      <c r="D39" s="3"/>
      <c r="E39" s="17">
        <f>E40</f>
        <v>160</v>
      </c>
      <c r="F39" s="17">
        <f>F40</f>
        <v>160</v>
      </c>
    </row>
    <row r="40" spans="1:6" ht="37.5">
      <c r="A40" s="9" t="s">
        <v>60</v>
      </c>
      <c r="B40" s="66">
        <v>791</v>
      </c>
      <c r="C40" s="3">
        <v>2100003150</v>
      </c>
      <c r="D40" s="3">
        <v>200</v>
      </c>
      <c r="E40" s="17">
        <v>160</v>
      </c>
      <c r="F40" s="17">
        <v>160</v>
      </c>
    </row>
    <row r="41" spans="1:6" s="56" customFormat="1" ht="117" customHeight="1">
      <c r="A41" s="12" t="s">
        <v>174</v>
      </c>
      <c r="B41" s="66">
        <v>791</v>
      </c>
      <c r="C41" s="52">
        <v>2000000000</v>
      </c>
      <c r="D41" s="52"/>
      <c r="E41" s="36">
        <f>E42+E48</f>
        <v>1129.6</v>
      </c>
      <c r="F41" s="36">
        <f>F42+F48</f>
        <v>1057.7</v>
      </c>
    </row>
    <row r="42" spans="1:6" ht="18.75">
      <c r="A42" s="9" t="s">
        <v>73</v>
      </c>
      <c r="B42" s="66">
        <v>791</v>
      </c>
      <c r="C42" s="75"/>
      <c r="D42" s="75"/>
      <c r="E42" s="17">
        <f>E43+E47</f>
        <v>629.6</v>
      </c>
      <c r="F42" s="17">
        <f>F43+F47</f>
        <v>557.7</v>
      </c>
    </row>
    <row r="43" spans="1:6" ht="37.5">
      <c r="A43" s="9" t="s">
        <v>75</v>
      </c>
      <c r="B43" s="78">
        <v>791</v>
      </c>
      <c r="C43" s="3">
        <v>2000006050</v>
      </c>
      <c r="D43" s="3"/>
      <c r="E43" s="17">
        <f>SUM(E44:E46)</f>
        <v>620.1</v>
      </c>
      <c r="F43" s="17">
        <f>SUM(F44:F46)</f>
        <v>548.2</v>
      </c>
    </row>
    <row r="44" spans="1:6" ht="112.5">
      <c r="A44" s="9" t="s">
        <v>59</v>
      </c>
      <c r="B44" s="66">
        <v>791</v>
      </c>
      <c r="C44" s="3">
        <v>2000006050</v>
      </c>
      <c r="D44" s="3">
        <v>100</v>
      </c>
      <c r="E44" s="23">
        <v>128.3</v>
      </c>
      <c r="F44" s="23">
        <v>128.3</v>
      </c>
    </row>
    <row r="45" spans="1:6" s="56" customFormat="1" ht="37.5">
      <c r="A45" s="9" t="s">
        <v>60</v>
      </c>
      <c r="B45" s="66">
        <v>791</v>
      </c>
      <c r="C45" s="3">
        <v>2000006050</v>
      </c>
      <c r="D45" s="3">
        <v>200</v>
      </c>
      <c r="E45" s="23">
        <v>489.2</v>
      </c>
      <c r="F45" s="23">
        <v>417.3</v>
      </c>
    </row>
    <row r="46" spans="1:6" s="56" customFormat="1" ht="18.75">
      <c r="A46" s="9" t="s">
        <v>61</v>
      </c>
      <c r="B46" s="66">
        <v>791</v>
      </c>
      <c r="C46" s="3">
        <v>2000006050</v>
      </c>
      <c r="D46" s="3">
        <v>800</v>
      </c>
      <c r="E46" s="23">
        <v>2.6</v>
      </c>
      <c r="F46" s="23">
        <v>2.6</v>
      </c>
    </row>
    <row r="47" spans="1:6" s="56" customFormat="1" ht="37.5">
      <c r="A47" s="9" t="s">
        <v>60</v>
      </c>
      <c r="B47" s="66">
        <v>791</v>
      </c>
      <c r="C47" s="3">
        <v>2000006400</v>
      </c>
      <c r="D47" s="3">
        <v>200</v>
      </c>
      <c r="E47" s="17">
        <v>9.5</v>
      </c>
      <c r="F47" s="17">
        <v>9.5</v>
      </c>
    </row>
    <row r="48" spans="1:6" ht="37.5">
      <c r="A48" s="61" t="s">
        <v>148</v>
      </c>
      <c r="B48" s="66">
        <v>791</v>
      </c>
      <c r="C48" s="3">
        <v>2000074040</v>
      </c>
      <c r="D48" s="3"/>
      <c r="E48" s="17">
        <f>E49</f>
        <v>500</v>
      </c>
      <c r="F48" s="17">
        <f>F49</f>
        <v>500</v>
      </c>
    </row>
    <row r="49" spans="1:6" ht="37.5">
      <c r="A49" s="9" t="s">
        <v>60</v>
      </c>
      <c r="B49" s="66">
        <v>791</v>
      </c>
      <c r="C49" s="3">
        <v>2000074040</v>
      </c>
      <c r="D49" s="3">
        <v>200</v>
      </c>
      <c r="E49" s="17">
        <v>500</v>
      </c>
      <c r="F49" s="17">
        <v>500</v>
      </c>
    </row>
    <row r="50" spans="1:6" s="102" customFormat="1" ht="18.75">
      <c r="A50" s="74" t="s">
        <v>248</v>
      </c>
      <c r="B50" s="67">
        <v>791</v>
      </c>
      <c r="C50" s="100"/>
      <c r="D50" s="100"/>
      <c r="E50" s="101">
        <f aca="true" t="shared" si="0" ref="E50:F53">E51</f>
        <v>0.5</v>
      </c>
      <c r="F50" s="101">
        <f t="shared" si="0"/>
        <v>0.5</v>
      </c>
    </row>
    <row r="51" spans="1:6" s="102" customFormat="1" ht="75">
      <c r="A51" s="58" t="s">
        <v>249</v>
      </c>
      <c r="B51" s="70">
        <v>791</v>
      </c>
      <c r="C51" s="59" t="s">
        <v>251</v>
      </c>
      <c r="D51" s="59"/>
      <c r="E51" s="103">
        <f t="shared" si="0"/>
        <v>0.5</v>
      </c>
      <c r="F51" s="103">
        <f t="shared" si="0"/>
        <v>0.5</v>
      </c>
    </row>
    <row r="52" spans="1:6" s="102" customFormat="1" ht="18.75">
      <c r="A52" s="58" t="s">
        <v>252</v>
      </c>
      <c r="B52" s="70">
        <v>791</v>
      </c>
      <c r="C52" s="59"/>
      <c r="D52" s="59"/>
      <c r="E52" s="103">
        <f t="shared" si="0"/>
        <v>0.5</v>
      </c>
      <c r="F52" s="103">
        <f t="shared" si="0"/>
        <v>0.5</v>
      </c>
    </row>
    <row r="53" spans="1:6" s="102" customFormat="1" ht="18.75">
      <c r="A53" s="58" t="s">
        <v>253</v>
      </c>
      <c r="B53" s="70">
        <v>791</v>
      </c>
      <c r="C53" s="59" t="s">
        <v>254</v>
      </c>
      <c r="D53" s="59"/>
      <c r="E53" s="103">
        <f t="shared" si="0"/>
        <v>0.5</v>
      </c>
      <c r="F53" s="103">
        <f t="shared" si="0"/>
        <v>0.5</v>
      </c>
    </row>
    <row r="54" spans="1:6" s="102" customFormat="1" ht="37.5">
      <c r="A54" s="58" t="s">
        <v>255</v>
      </c>
      <c r="B54" s="70">
        <v>791</v>
      </c>
      <c r="C54" s="59" t="s">
        <v>254</v>
      </c>
      <c r="D54" s="59" t="s">
        <v>256</v>
      </c>
      <c r="E54" s="103">
        <v>0.5</v>
      </c>
      <c r="F54" s="103">
        <v>0.5</v>
      </c>
    </row>
    <row r="55" spans="1:6" ht="18.75">
      <c r="A55" s="67" t="s">
        <v>77</v>
      </c>
      <c r="B55" s="66">
        <v>999</v>
      </c>
      <c r="C55" s="68">
        <v>9999999999</v>
      </c>
      <c r="D55" s="68"/>
      <c r="E55" s="69">
        <f>E56</f>
        <v>73</v>
      </c>
      <c r="F55" s="69">
        <f>F56</f>
        <v>146</v>
      </c>
    </row>
    <row r="56" spans="1:6" ht="18.75">
      <c r="A56" s="70" t="s">
        <v>78</v>
      </c>
      <c r="B56" s="66">
        <v>999</v>
      </c>
      <c r="C56" s="71">
        <v>9999999999</v>
      </c>
      <c r="D56" s="71">
        <v>999</v>
      </c>
      <c r="E56" s="72">
        <v>73</v>
      </c>
      <c r="F56" s="72">
        <v>146</v>
      </c>
    </row>
  </sheetData>
  <sheetProtection/>
  <mergeCells count="15">
    <mergeCell ref="E11:F11"/>
    <mergeCell ref="A11:A12"/>
    <mergeCell ref="B11:B12"/>
    <mergeCell ref="C11:C12"/>
    <mergeCell ref="D11:D12"/>
    <mergeCell ref="A7:F7"/>
    <mergeCell ref="A8:E8"/>
    <mergeCell ref="A9:F9"/>
    <mergeCell ref="A10:F10"/>
    <mergeCell ref="A6:F6"/>
    <mergeCell ref="A1:F1"/>
    <mergeCell ref="A2:F2"/>
    <mergeCell ref="A3:F3"/>
    <mergeCell ref="A4:F4"/>
    <mergeCell ref="A5:F5"/>
  </mergeCells>
  <printOptions/>
  <pageMargins left="0.8267716535433072" right="0.4330708661417323" top="0.3937007874015748" bottom="0.3937007874015748" header="0.2755905511811024" footer="0.5118110236220472"/>
  <pageSetup fitToHeight="5" fitToWidth="1" horizontalDpi="600" verticalDpi="600" orientation="portrait" paperSize="9" scale="76" r:id="rId1"/>
</worksheet>
</file>

<file path=xl/worksheets/sheet11.xml><?xml version="1.0" encoding="utf-8"?>
<worksheet xmlns="http://schemas.openxmlformats.org/spreadsheetml/2006/main" xmlns:r="http://schemas.openxmlformats.org/officeDocument/2006/relationships">
  <dimension ref="A1:B14"/>
  <sheetViews>
    <sheetView zoomScale="90" zoomScaleNormal="90" zoomScalePageLayoutView="0" workbookViewId="0" topLeftCell="A1">
      <selection activeCell="A5" sqref="A5:B5"/>
    </sheetView>
  </sheetViews>
  <sheetFormatPr defaultColWidth="9.140625" defaultRowHeight="15"/>
  <cols>
    <col min="1" max="1" width="28.421875" style="0" customWidth="1"/>
    <col min="2" max="2" width="50.7109375" style="0" customWidth="1"/>
  </cols>
  <sheetData>
    <row r="1" spans="1:2" ht="18.75">
      <c r="A1" s="141" t="s">
        <v>240</v>
      </c>
      <c r="B1" s="141"/>
    </row>
    <row r="2" spans="1:2" ht="18.75">
      <c r="A2" s="131" t="s">
        <v>168</v>
      </c>
      <c r="B2" s="131"/>
    </row>
    <row r="3" spans="1:2" ht="18.75">
      <c r="A3" s="131" t="s">
        <v>1</v>
      </c>
      <c r="B3" s="131"/>
    </row>
    <row r="4" spans="1:2" ht="18.75">
      <c r="A4" s="132" t="s">
        <v>260</v>
      </c>
      <c r="B4" s="132"/>
    </row>
    <row r="5" spans="1:2" ht="18.75">
      <c r="A5" s="131" t="s">
        <v>169</v>
      </c>
      <c r="B5" s="131"/>
    </row>
    <row r="6" spans="1:2" ht="18.75">
      <c r="A6" s="131" t="s">
        <v>1</v>
      </c>
      <c r="B6" s="131"/>
    </row>
    <row r="7" spans="1:2" ht="18.75">
      <c r="A7" s="131" t="s">
        <v>185</v>
      </c>
      <c r="B7" s="131"/>
    </row>
    <row r="8" spans="1:2" ht="18.75">
      <c r="A8" s="88"/>
      <c r="B8" s="88"/>
    </row>
    <row r="9" spans="1:2" ht="96.75" customHeight="1">
      <c r="A9" s="140" t="s">
        <v>246</v>
      </c>
      <c r="B9" s="140"/>
    </row>
    <row r="10" spans="1:2" ht="18.75">
      <c r="A10" s="89"/>
      <c r="B10" s="90"/>
    </row>
    <row r="11" spans="1:2" ht="39.75" customHeight="1">
      <c r="A11" s="91" t="s">
        <v>241</v>
      </c>
      <c r="B11" s="92" t="s">
        <v>242</v>
      </c>
    </row>
    <row r="12" spans="1:2" ht="57" customHeight="1">
      <c r="A12" s="93" t="s">
        <v>243</v>
      </c>
      <c r="B12" s="82">
        <v>0.5</v>
      </c>
    </row>
    <row r="13" spans="1:2" ht="18.75">
      <c r="A13" s="94" t="s">
        <v>244</v>
      </c>
      <c r="B13" s="81">
        <f>SUM(B11:B12)</f>
        <v>0.5</v>
      </c>
    </row>
    <row r="14" spans="1:2" ht="18.75">
      <c r="A14" s="95"/>
      <c r="B14" s="95"/>
    </row>
  </sheetData>
  <sheetProtection/>
  <mergeCells count="8">
    <mergeCell ref="A7:B7"/>
    <mergeCell ref="A9:B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14"/>
  <sheetViews>
    <sheetView zoomScale="90" zoomScaleNormal="90" zoomScalePageLayoutView="0" workbookViewId="0" topLeftCell="A1">
      <selection activeCell="A5" sqref="A5:C5"/>
    </sheetView>
  </sheetViews>
  <sheetFormatPr defaultColWidth="9.140625" defaultRowHeight="15"/>
  <cols>
    <col min="1" max="1" width="65.8515625" style="0" customWidth="1"/>
    <col min="2" max="2" width="19.28125" style="0" customWidth="1"/>
    <col min="3" max="3" width="18.8515625" style="0" customWidth="1"/>
  </cols>
  <sheetData>
    <row r="1" spans="1:3" ht="18.75">
      <c r="A1" s="141" t="s">
        <v>245</v>
      </c>
      <c r="B1" s="141"/>
      <c r="C1" s="141"/>
    </row>
    <row r="2" spans="1:3" ht="18.75" customHeight="1">
      <c r="A2" s="131" t="s">
        <v>168</v>
      </c>
      <c r="B2" s="131"/>
      <c r="C2" s="131"/>
    </row>
    <row r="3" spans="1:3" ht="18.75" customHeight="1">
      <c r="A3" s="131" t="s">
        <v>1</v>
      </c>
      <c r="B3" s="131"/>
      <c r="C3" s="131"/>
    </row>
    <row r="4" spans="1:3" ht="18.75">
      <c r="A4" s="132" t="s">
        <v>260</v>
      </c>
      <c r="B4" s="132"/>
      <c r="C4" s="132"/>
    </row>
    <row r="5" spans="1:3" ht="18.75">
      <c r="A5" s="131" t="s">
        <v>169</v>
      </c>
      <c r="B5" s="131"/>
      <c r="C5" s="131"/>
    </row>
    <row r="6" spans="1:3" ht="18.75" customHeight="1">
      <c r="A6" s="131" t="s">
        <v>1</v>
      </c>
      <c r="B6" s="131"/>
      <c r="C6" s="131"/>
    </row>
    <row r="7" spans="1:3" ht="18.75">
      <c r="A7" s="131" t="s">
        <v>185</v>
      </c>
      <c r="B7" s="131"/>
      <c r="C7" s="131"/>
    </row>
    <row r="8" spans="1:3" ht="18.75">
      <c r="A8" s="88"/>
      <c r="B8" s="88"/>
      <c r="C8" s="95"/>
    </row>
    <row r="9" spans="1:3" ht="92.25" customHeight="1">
      <c r="A9" s="140" t="s">
        <v>247</v>
      </c>
      <c r="B9" s="140"/>
      <c r="C9" s="140"/>
    </row>
    <row r="10" spans="1:3" ht="17.25" customHeight="1">
      <c r="A10" s="89"/>
      <c r="B10" s="90"/>
      <c r="C10" s="95"/>
    </row>
    <row r="11" spans="1:3" ht="39.75" customHeight="1">
      <c r="A11" s="142" t="s">
        <v>241</v>
      </c>
      <c r="B11" s="143" t="s">
        <v>242</v>
      </c>
      <c r="C11" s="144"/>
    </row>
    <row r="12" spans="1:3" ht="45.75" customHeight="1">
      <c r="A12" s="142"/>
      <c r="B12" s="92" t="s">
        <v>154</v>
      </c>
      <c r="C12" s="92" t="s">
        <v>190</v>
      </c>
    </row>
    <row r="13" spans="1:3" ht="44.25" customHeight="1">
      <c r="A13" s="93" t="s">
        <v>243</v>
      </c>
      <c r="B13" s="96">
        <v>0.5</v>
      </c>
      <c r="C13" s="82">
        <v>0.5</v>
      </c>
    </row>
    <row r="14" spans="1:3" ht="18.75">
      <c r="A14" s="94" t="s">
        <v>244</v>
      </c>
      <c r="B14" s="97">
        <f>SUM(B11:B13)</f>
        <v>0.5</v>
      </c>
      <c r="C14" s="81">
        <f>SUM(C11:C13)</f>
        <v>0.5</v>
      </c>
    </row>
  </sheetData>
  <sheetProtection/>
  <mergeCells count="10">
    <mergeCell ref="A11:A12"/>
    <mergeCell ref="B11:C11"/>
    <mergeCell ref="A1:C1"/>
    <mergeCell ref="A2:C2"/>
    <mergeCell ref="A3:C3"/>
    <mergeCell ref="A4:C4"/>
    <mergeCell ref="A5:C5"/>
    <mergeCell ref="A6:C6"/>
    <mergeCell ref="A7:C7"/>
    <mergeCell ref="A9:C9"/>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zoomScale="70" zoomScaleNormal="70" zoomScalePageLayoutView="0" workbookViewId="0" topLeftCell="A1">
      <selection activeCell="A5" sqref="A5:C5"/>
    </sheetView>
  </sheetViews>
  <sheetFormatPr defaultColWidth="9.140625" defaultRowHeight="15"/>
  <cols>
    <col min="1" max="1" width="15.28125" style="11" customWidth="1"/>
    <col min="2" max="2" width="31.7109375" style="11" customWidth="1"/>
    <col min="3" max="3" width="56.28125" style="11" customWidth="1"/>
    <col min="4" max="16384" width="9.140625" style="11" customWidth="1"/>
  </cols>
  <sheetData>
    <row r="1" spans="1:3" s="1" customFormat="1" ht="18.75">
      <c r="A1" s="111" t="s">
        <v>10</v>
      </c>
      <c r="B1" s="111"/>
      <c r="C1" s="111"/>
    </row>
    <row r="2" spans="1:3" s="1" customFormat="1" ht="18.75">
      <c r="A2" s="111" t="s">
        <v>160</v>
      </c>
      <c r="B2" s="111"/>
      <c r="C2" s="111"/>
    </row>
    <row r="3" spans="1:3" s="1" customFormat="1" ht="18.75">
      <c r="A3" s="111" t="s">
        <v>1</v>
      </c>
      <c r="B3" s="111"/>
      <c r="C3" s="111"/>
    </row>
    <row r="4" spans="1:3" s="1" customFormat="1" ht="18.75" customHeight="1">
      <c r="A4" s="112" t="s">
        <v>257</v>
      </c>
      <c r="B4" s="112"/>
      <c r="C4" s="112"/>
    </row>
    <row r="5" spans="1:3" s="1" customFormat="1" ht="18.75">
      <c r="A5" s="111" t="s">
        <v>162</v>
      </c>
      <c r="B5" s="111"/>
      <c r="C5" s="111"/>
    </row>
    <row r="6" spans="1:3" s="1" customFormat="1" ht="18.75">
      <c r="A6" s="111" t="s">
        <v>1</v>
      </c>
      <c r="B6" s="111"/>
      <c r="C6" s="111"/>
    </row>
    <row r="7" spans="1:3" s="1" customFormat="1" ht="18.75">
      <c r="A7" s="111" t="s">
        <v>185</v>
      </c>
      <c r="B7" s="111"/>
      <c r="C7" s="111"/>
    </row>
    <row r="8" spans="1:3" ht="109.5" customHeight="1">
      <c r="A8" s="115" t="s">
        <v>231</v>
      </c>
      <c r="B8" s="116"/>
      <c r="C8" s="116"/>
    </row>
    <row r="10" spans="1:3" ht="18.75" customHeight="1">
      <c r="A10" s="120" t="s">
        <v>229</v>
      </c>
      <c r="B10" s="120"/>
      <c r="C10" s="120" t="s">
        <v>51</v>
      </c>
    </row>
    <row r="11" spans="1:3" ht="33" customHeight="1">
      <c r="A11" s="120"/>
      <c r="B11" s="120"/>
      <c r="C11" s="120"/>
    </row>
    <row r="12" spans="1:3" ht="85.5" customHeight="1">
      <c r="A12" s="5" t="s">
        <v>12</v>
      </c>
      <c r="B12" s="5" t="s">
        <v>230</v>
      </c>
      <c r="C12" s="120"/>
    </row>
    <row r="13" spans="1:3" ht="18.75">
      <c r="A13" s="7">
        <v>1</v>
      </c>
      <c r="B13" s="7">
        <v>2</v>
      </c>
      <c r="C13" s="7">
        <v>3</v>
      </c>
    </row>
    <row r="14" spans="1:3" ht="18.75">
      <c r="A14" s="121">
        <v>791</v>
      </c>
      <c r="B14" s="118"/>
      <c r="C14" s="119" t="s">
        <v>165</v>
      </c>
    </row>
    <row r="15" spans="1:3" ht="18.75">
      <c r="A15" s="122"/>
      <c r="B15" s="118"/>
      <c r="C15" s="119"/>
    </row>
    <row r="16" spans="1:3" ht="37.5">
      <c r="A16" s="7">
        <v>791</v>
      </c>
      <c r="B16" s="9" t="s">
        <v>113</v>
      </c>
      <c r="C16" s="8" t="s">
        <v>115</v>
      </c>
    </row>
    <row r="17" spans="1:3" ht="37.5">
      <c r="A17" s="7">
        <v>791</v>
      </c>
      <c r="B17" s="9" t="s">
        <v>114</v>
      </c>
      <c r="C17" s="8" t="s">
        <v>116</v>
      </c>
    </row>
  </sheetData>
  <sheetProtection/>
  <mergeCells count="13">
    <mergeCell ref="A7:C7"/>
    <mergeCell ref="A8:C8"/>
    <mergeCell ref="A1:C1"/>
    <mergeCell ref="A2:C2"/>
    <mergeCell ref="A3:C3"/>
    <mergeCell ref="A4:C4"/>
    <mergeCell ref="A5:C5"/>
    <mergeCell ref="A6:C6"/>
    <mergeCell ref="B14:B15"/>
    <mergeCell ref="C14:C15"/>
    <mergeCell ref="C10:C12"/>
    <mergeCell ref="A10:B11"/>
    <mergeCell ref="A14:A15"/>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zoomScale="70" zoomScaleNormal="70" zoomScalePageLayoutView="0" workbookViewId="0" topLeftCell="A29">
      <selection activeCell="I34" sqref="I34"/>
    </sheetView>
  </sheetViews>
  <sheetFormatPr defaultColWidth="28.28125" defaultRowHeight="15"/>
  <cols>
    <col min="1" max="1" width="28.28125" style="19" customWidth="1"/>
    <col min="2" max="2" width="55.00390625" style="13" customWidth="1"/>
    <col min="3" max="3" width="14.140625" style="21" customWidth="1"/>
    <col min="4" max="6" width="9.140625" style="13" customWidth="1"/>
    <col min="7" max="7" width="10.7109375" style="13" customWidth="1"/>
    <col min="8" max="255" width="9.140625" style="13" customWidth="1"/>
    <col min="256" max="16384" width="28.28125" style="13" customWidth="1"/>
  </cols>
  <sheetData>
    <row r="1" spans="1:3" s="1" customFormat="1" ht="18.75">
      <c r="A1" s="111" t="s">
        <v>11</v>
      </c>
      <c r="B1" s="111"/>
      <c r="C1" s="111"/>
    </row>
    <row r="2" spans="1:3" s="1" customFormat="1" ht="18.75">
      <c r="A2" s="111" t="s">
        <v>160</v>
      </c>
      <c r="B2" s="111"/>
      <c r="C2" s="111"/>
    </row>
    <row r="3" spans="1:3" s="1" customFormat="1" ht="18.75">
      <c r="A3" s="111" t="s">
        <v>1</v>
      </c>
      <c r="B3" s="111"/>
      <c r="C3" s="111"/>
    </row>
    <row r="4" spans="1:3" s="1" customFormat="1" ht="18.75" customHeight="1">
      <c r="A4" s="112" t="s">
        <v>258</v>
      </c>
      <c r="B4" s="112"/>
      <c r="C4" s="112"/>
    </row>
    <row r="5" spans="1:3" s="1" customFormat="1" ht="18.75">
      <c r="A5" s="111" t="s">
        <v>162</v>
      </c>
      <c r="B5" s="111"/>
      <c r="C5" s="111"/>
    </row>
    <row r="6" spans="1:3" s="1" customFormat="1" ht="18.75">
      <c r="A6" s="111" t="s">
        <v>1</v>
      </c>
      <c r="B6" s="111"/>
      <c r="C6" s="111"/>
    </row>
    <row r="7" spans="1:3" s="1" customFormat="1" ht="18.75">
      <c r="A7" s="111" t="s">
        <v>185</v>
      </c>
      <c r="B7" s="111"/>
      <c r="C7" s="111"/>
    </row>
    <row r="8" spans="1:3" ht="94.5" customHeight="1">
      <c r="A8" s="124" t="s">
        <v>186</v>
      </c>
      <c r="B8" s="124"/>
      <c r="C8" s="124"/>
    </row>
    <row r="9" spans="1:3" ht="131.25">
      <c r="A9" s="7" t="s">
        <v>13</v>
      </c>
      <c r="B9" s="7" t="s">
        <v>15</v>
      </c>
      <c r="C9" s="14" t="s">
        <v>47</v>
      </c>
    </row>
    <row r="10" spans="1:3" ht="18.75">
      <c r="A10" s="5">
        <v>1</v>
      </c>
      <c r="B10" s="5">
        <v>2</v>
      </c>
      <c r="C10" s="15">
        <v>3</v>
      </c>
    </row>
    <row r="11" spans="1:3" ht="18.75">
      <c r="A11" s="5"/>
      <c r="B11" s="6" t="s">
        <v>16</v>
      </c>
      <c r="C11" s="22">
        <f>C12+C32</f>
        <v>3678.8999999999996</v>
      </c>
    </row>
    <row r="12" spans="1:3" ht="27" customHeight="1">
      <c r="A12" s="84" t="s">
        <v>17</v>
      </c>
      <c r="B12" s="6" t="s">
        <v>18</v>
      </c>
      <c r="C12" s="22">
        <f>C13+C16+C19+C24+C26+C29</f>
        <v>505.2</v>
      </c>
    </row>
    <row r="13" spans="1:3" ht="25.5" customHeight="1">
      <c r="A13" s="84" t="s">
        <v>19</v>
      </c>
      <c r="B13" s="6" t="s">
        <v>20</v>
      </c>
      <c r="C13" s="22">
        <f>C14</f>
        <v>26.6</v>
      </c>
    </row>
    <row r="14" spans="1:3" ht="18.75">
      <c r="A14" s="85" t="s">
        <v>21</v>
      </c>
      <c r="B14" s="8" t="s">
        <v>22</v>
      </c>
      <c r="C14" s="23">
        <f>C15</f>
        <v>26.6</v>
      </c>
    </row>
    <row r="15" spans="1:3" ht="118.5" customHeight="1">
      <c r="A15" s="85" t="s">
        <v>23</v>
      </c>
      <c r="B15" s="8" t="s">
        <v>24</v>
      </c>
      <c r="C15" s="23">
        <v>26.6</v>
      </c>
    </row>
    <row r="16" spans="1:3" ht="24.75" customHeight="1">
      <c r="A16" s="84" t="s">
        <v>25</v>
      </c>
      <c r="B16" s="6" t="s">
        <v>26</v>
      </c>
      <c r="C16" s="22">
        <f>C17</f>
        <v>0.6</v>
      </c>
    </row>
    <row r="17" spans="1:3" ht="18.75">
      <c r="A17" s="85" t="s">
        <v>232</v>
      </c>
      <c r="B17" s="8" t="s">
        <v>27</v>
      </c>
      <c r="C17" s="24">
        <f>C18</f>
        <v>0.6</v>
      </c>
    </row>
    <row r="18" spans="1:3" ht="18.75">
      <c r="A18" s="85" t="s">
        <v>28</v>
      </c>
      <c r="B18" s="8" t="s">
        <v>27</v>
      </c>
      <c r="C18" s="24">
        <v>0.6</v>
      </c>
    </row>
    <row r="19" spans="1:3" ht="25.5" customHeight="1">
      <c r="A19" s="84" t="s">
        <v>29</v>
      </c>
      <c r="B19" s="6" t="s">
        <v>30</v>
      </c>
      <c r="C19" s="22">
        <f>C20+C21</f>
        <v>464.5</v>
      </c>
    </row>
    <row r="20" spans="1:3" ht="93.75">
      <c r="A20" s="85" t="s">
        <v>119</v>
      </c>
      <c r="B20" s="8" t="s">
        <v>233</v>
      </c>
      <c r="C20" s="24">
        <v>18</v>
      </c>
    </row>
    <row r="21" spans="1:3" ht="18.75">
      <c r="A21" s="85" t="s">
        <v>31</v>
      </c>
      <c r="B21" s="8" t="s">
        <v>32</v>
      </c>
      <c r="C21" s="24">
        <f>C22+C23</f>
        <v>446.5</v>
      </c>
    </row>
    <row r="22" spans="1:3" ht="55.5" customHeight="1">
      <c r="A22" s="85" t="s">
        <v>120</v>
      </c>
      <c r="B22" s="8" t="s">
        <v>121</v>
      </c>
      <c r="C22" s="24">
        <v>271.5</v>
      </c>
    </row>
    <row r="23" spans="1:3" ht="57.75" customHeight="1">
      <c r="A23" s="85" t="s">
        <v>122</v>
      </c>
      <c r="B23" s="8" t="s">
        <v>234</v>
      </c>
      <c r="C23" s="24">
        <v>175</v>
      </c>
    </row>
    <row r="24" spans="1:3" s="18" customFormat="1" ht="22.5" customHeight="1">
      <c r="A24" s="84" t="s">
        <v>124</v>
      </c>
      <c r="B24" s="6" t="s">
        <v>33</v>
      </c>
      <c r="C24" s="22">
        <f>C25</f>
        <v>1</v>
      </c>
    </row>
    <row r="25" spans="1:3" ht="135" customHeight="1">
      <c r="A25" s="85" t="s">
        <v>123</v>
      </c>
      <c r="B25" s="8" t="s">
        <v>197</v>
      </c>
      <c r="C25" s="24">
        <v>1</v>
      </c>
    </row>
    <row r="26" spans="1:3" ht="81.75" customHeight="1">
      <c r="A26" s="84" t="s">
        <v>34</v>
      </c>
      <c r="B26" s="6" t="s">
        <v>0</v>
      </c>
      <c r="C26" s="22">
        <f>C27</f>
        <v>12</v>
      </c>
    </row>
    <row r="27" spans="1:3" ht="134.25" customHeight="1">
      <c r="A27" s="85" t="s">
        <v>35</v>
      </c>
      <c r="B27" s="8" t="s">
        <v>36</v>
      </c>
      <c r="C27" s="24">
        <f>SUM(C28:C28)</f>
        <v>12</v>
      </c>
    </row>
    <row r="28" spans="1:3" ht="135" customHeight="1">
      <c r="A28" s="86" t="s">
        <v>187</v>
      </c>
      <c r="B28" s="38" t="s">
        <v>188</v>
      </c>
      <c r="C28" s="24">
        <v>12</v>
      </c>
    </row>
    <row r="29" spans="1:3" ht="56.25">
      <c r="A29" s="84" t="s">
        <v>37</v>
      </c>
      <c r="B29" s="6" t="s">
        <v>235</v>
      </c>
      <c r="C29" s="22">
        <f>C30+C31</f>
        <v>0.5</v>
      </c>
    </row>
    <row r="30" spans="1:3" ht="56.25">
      <c r="A30" s="85" t="s">
        <v>84</v>
      </c>
      <c r="B30" s="8" t="s">
        <v>117</v>
      </c>
      <c r="C30" s="24">
        <v>0.5</v>
      </c>
    </row>
    <row r="31" spans="1:7" ht="56.25" hidden="1">
      <c r="A31" s="29" t="s">
        <v>86</v>
      </c>
      <c r="B31" s="8" t="s">
        <v>38</v>
      </c>
      <c r="C31" s="24">
        <v>0</v>
      </c>
      <c r="D31" s="123"/>
      <c r="E31" s="123"/>
      <c r="F31" s="123"/>
      <c r="G31" s="123"/>
    </row>
    <row r="32" spans="1:3" s="18" customFormat="1" ht="37.5">
      <c r="A32" s="84" t="s">
        <v>4</v>
      </c>
      <c r="B32" s="6" t="s">
        <v>42</v>
      </c>
      <c r="C32" s="22">
        <f>C33</f>
        <v>3173.7</v>
      </c>
    </row>
    <row r="33" spans="1:3" s="18" customFormat="1" ht="63" customHeight="1">
      <c r="A33" s="84" t="s">
        <v>236</v>
      </c>
      <c r="B33" s="6" t="s">
        <v>43</v>
      </c>
      <c r="C33" s="25">
        <f>SUM(C34:C38)</f>
        <v>3173.7</v>
      </c>
    </row>
    <row r="34" spans="1:3" ht="75">
      <c r="A34" s="87" t="s">
        <v>262</v>
      </c>
      <c r="B34" s="8" t="s">
        <v>261</v>
      </c>
      <c r="C34" s="26">
        <v>2260</v>
      </c>
    </row>
    <row r="35" spans="1:7" s="18" customFormat="1" ht="0.75" customHeight="1">
      <c r="A35" s="87"/>
      <c r="B35" s="8"/>
      <c r="C35" s="27"/>
      <c r="G35" s="20"/>
    </row>
    <row r="36" spans="1:3" ht="75">
      <c r="A36" s="87" t="s">
        <v>237</v>
      </c>
      <c r="B36" s="8" t="s">
        <v>152</v>
      </c>
      <c r="C36" s="28">
        <v>53.7</v>
      </c>
    </row>
    <row r="37" spans="1:3" ht="112.5">
      <c r="A37" s="87" t="s">
        <v>238</v>
      </c>
      <c r="B37" s="8" t="s">
        <v>125</v>
      </c>
      <c r="C37" s="28">
        <v>160</v>
      </c>
    </row>
    <row r="38" spans="1:3" ht="40.5" customHeight="1">
      <c r="A38" s="87" t="s">
        <v>239</v>
      </c>
      <c r="B38" s="8" t="s">
        <v>153</v>
      </c>
      <c r="C38" s="28">
        <v>700</v>
      </c>
    </row>
  </sheetData>
  <sheetProtection/>
  <mergeCells count="9">
    <mergeCell ref="D31:G31"/>
    <mergeCell ref="A7:C7"/>
    <mergeCell ref="A8:C8"/>
    <mergeCell ref="A1:C1"/>
    <mergeCell ref="A2:C2"/>
    <mergeCell ref="A3:C3"/>
    <mergeCell ref="A4:C4"/>
    <mergeCell ref="A5:C5"/>
    <mergeCell ref="A6:C6"/>
  </mergeCells>
  <printOptions/>
  <pageMargins left="0.9055118110236221" right="0.3937007874015748" top="0.3937007874015748" bottom="0.5905511811023623" header="0.31496062992125984" footer="0.31496062992125984"/>
  <pageSetup fitToHeight="4" fitToWidth="1" horizontalDpi="180" verticalDpi="18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2:D47"/>
  <sheetViews>
    <sheetView tabSelected="1" zoomScale="70" zoomScaleNormal="70" zoomScalePageLayoutView="0" workbookViewId="0" topLeftCell="A33">
      <selection activeCell="B39" sqref="B39"/>
    </sheetView>
  </sheetViews>
  <sheetFormatPr defaultColWidth="9.140625" defaultRowHeight="15"/>
  <cols>
    <col min="1" max="1" width="28.28125" style="40" customWidth="1"/>
    <col min="2" max="2" width="57.8515625" style="40" customWidth="1"/>
    <col min="3" max="3" width="14.28125" style="40" customWidth="1"/>
    <col min="4" max="4" width="14.140625" style="41" customWidth="1"/>
    <col min="5" max="16384" width="9.140625" style="13" customWidth="1"/>
  </cols>
  <sheetData>
    <row r="2" spans="1:4" s="1" customFormat="1" ht="18.75">
      <c r="A2" s="125" t="s">
        <v>46</v>
      </c>
      <c r="B2" s="125"/>
      <c r="C2" s="125"/>
      <c r="D2" s="125"/>
    </row>
    <row r="3" spans="1:4" s="1" customFormat="1" ht="18.75">
      <c r="A3" s="125" t="s">
        <v>166</v>
      </c>
      <c r="B3" s="125"/>
      <c r="C3" s="125"/>
      <c r="D3" s="125"/>
    </row>
    <row r="4" spans="1:4" s="1" customFormat="1" ht="18.75">
      <c r="A4" s="125" t="s">
        <v>1</v>
      </c>
      <c r="B4" s="125"/>
      <c r="C4" s="125"/>
      <c r="D4" s="125"/>
    </row>
    <row r="5" spans="1:4" s="1" customFormat="1" ht="18.75">
      <c r="A5" s="126" t="s">
        <v>259</v>
      </c>
      <c r="B5" s="126"/>
      <c r="C5" s="126"/>
      <c r="D5" s="126"/>
    </row>
    <row r="6" spans="1:4" s="1" customFormat="1" ht="18.75">
      <c r="A6" s="125" t="s">
        <v>167</v>
      </c>
      <c r="B6" s="125"/>
      <c r="C6" s="125"/>
      <c r="D6" s="125"/>
    </row>
    <row r="7" spans="1:4" s="1" customFormat="1" ht="18.75">
      <c r="A7" s="125" t="s">
        <v>1</v>
      </c>
      <c r="B7" s="125"/>
      <c r="C7" s="125"/>
      <c r="D7" s="125"/>
    </row>
    <row r="8" spans="1:4" s="1" customFormat="1" ht="18.75">
      <c r="A8" s="125" t="s">
        <v>185</v>
      </c>
      <c r="B8" s="125"/>
      <c r="C8" s="125"/>
      <c r="D8" s="125"/>
    </row>
    <row r="9" spans="1:4" ht="67.5" customHeight="1">
      <c r="A9" s="127" t="s">
        <v>189</v>
      </c>
      <c r="B9" s="127"/>
      <c r="C9" s="127"/>
      <c r="D9" s="127"/>
    </row>
    <row r="10" spans="1:4" ht="18.75">
      <c r="A10" s="30"/>
      <c r="B10" s="30"/>
      <c r="C10" s="30"/>
      <c r="D10" s="31" t="s">
        <v>14</v>
      </c>
    </row>
    <row r="11" spans="1:4" ht="18.75">
      <c r="A11" s="128" t="s">
        <v>13</v>
      </c>
      <c r="B11" s="128" t="s">
        <v>48</v>
      </c>
      <c r="C11" s="107" t="s">
        <v>47</v>
      </c>
      <c r="D11" s="108"/>
    </row>
    <row r="12" spans="1:4" ht="87" customHeight="1">
      <c r="A12" s="129"/>
      <c r="B12" s="129"/>
      <c r="C12" s="32" t="s">
        <v>154</v>
      </c>
      <c r="D12" s="33" t="s">
        <v>190</v>
      </c>
    </row>
    <row r="13" spans="1:4" ht="18.75">
      <c r="A13" s="34">
        <v>1</v>
      </c>
      <c r="B13" s="34">
        <v>2</v>
      </c>
      <c r="C13" s="34">
        <v>3</v>
      </c>
      <c r="D13" s="35">
        <v>4</v>
      </c>
    </row>
    <row r="14" spans="1:4" ht="18.75">
      <c r="A14" s="12"/>
      <c r="B14" s="6" t="s">
        <v>16</v>
      </c>
      <c r="C14" s="42">
        <f>C15+C35</f>
        <v>3479.8999999999996</v>
      </c>
      <c r="D14" s="42">
        <f>D15+D35</f>
        <v>3481</v>
      </c>
    </row>
    <row r="15" spans="1:4" ht="29.25" customHeight="1">
      <c r="A15" s="84" t="s">
        <v>17</v>
      </c>
      <c r="B15" s="6" t="s">
        <v>18</v>
      </c>
      <c r="C15" s="42">
        <f>C16+C19+C22+C27+C29+C32</f>
        <v>506.2</v>
      </c>
      <c r="D15" s="42">
        <f>D16+D19+D22+D27+D29+D32</f>
        <v>507.3</v>
      </c>
    </row>
    <row r="16" spans="1:4" ht="23.25" customHeight="1">
      <c r="A16" s="84" t="s">
        <v>19</v>
      </c>
      <c r="B16" s="6" t="s">
        <v>20</v>
      </c>
      <c r="C16" s="42">
        <f>C18</f>
        <v>27.6</v>
      </c>
      <c r="D16" s="42">
        <f>D17</f>
        <v>28.7</v>
      </c>
    </row>
    <row r="17" spans="1:4" ht="18.75">
      <c r="A17" s="85" t="s">
        <v>21</v>
      </c>
      <c r="B17" s="8" t="s">
        <v>22</v>
      </c>
      <c r="C17" s="23">
        <f>C18</f>
        <v>27.6</v>
      </c>
      <c r="D17" s="23">
        <f>D18</f>
        <v>28.7</v>
      </c>
    </row>
    <row r="18" spans="1:4" ht="114" customHeight="1">
      <c r="A18" s="85" t="s">
        <v>23</v>
      </c>
      <c r="B18" s="8" t="s">
        <v>24</v>
      </c>
      <c r="C18" s="23">
        <v>27.6</v>
      </c>
      <c r="D18" s="23">
        <v>28.7</v>
      </c>
    </row>
    <row r="19" spans="1:4" ht="20.25" customHeight="1">
      <c r="A19" s="84" t="s">
        <v>25</v>
      </c>
      <c r="B19" s="6" t="s">
        <v>26</v>
      </c>
      <c r="C19" s="42">
        <f>C20</f>
        <v>0.6</v>
      </c>
      <c r="D19" s="42">
        <f>D20</f>
        <v>0.6</v>
      </c>
    </row>
    <row r="20" spans="1:4" ht="18.75">
      <c r="A20" s="85" t="s">
        <v>232</v>
      </c>
      <c r="B20" s="8" t="s">
        <v>27</v>
      </c>
      <c r="C20" s="23">
        <f>C21</f>
        <v>0.6</v>
      </c>
      <c r="D20" s="23">
        <f>D21</f>
        <v>0.6</v>
      </c>
    </row>
    <row r="21" spans="1:4" ht="18.75">
      <c r="A21" s="85" t="s">
        <v>28</v>
      </c>
      <c r="B21" s="8" t="s">
        <v>27</v>
      </c>
      <c r="C21" s="23">
        <v>0.6</v>
      </c>
      <c r="D21" s="23">
        <v>0.6</v>
      </c>
    </row>
    <row r="22" spans="1:4" ht="21.75" customHeight="1">
      <c r="A22" s="84" t="s">
        <v>29</v>
      </c>
      <c r="B22" s="6" t="s">
        <v>30</v>
      </c>
      <c r="C22" s="42">
        <f>C23+C24</f>
        <v>464.5</v>
      </c>
      <c r="D22" s="42">
        <f>D23+D24</f>
        <v>464.5</v>
      </c>
    </row>
    <row r="23" spans="1:4" ht="75">
      <c r="A23" s="85" t="s">
        <v>119</v>
      </c>
      <c r="B23" s="8" t="s">
        <v>233</v>
      </c>
      <c r="C23" s="23">
        <v>18</v>
      </c>
      <c r="D23" s="23">
        <v>18</v>
      </c>
    </row>
    <row r="24" spans="1:4" ht="18.75">
      <c r="A24" s="85" t="s">
        <v>31</v>
      </c>
      <c r="B24" s="8" t="s">
        <v>32</v>
      </c>
      <c r="C24" s="23">
        <f>C25+C26</f>
        <v>446.5</v>
      </c>
      <c r="D24" s="23">
        <f>D25+D26</f>
        <v>446.5</v>
      </c>
    </row>
    <row r="25" spans="1:4" ht="56.25">
      <c r="A25" s="85" t="s">
        <v>120</v>
      </c>
      <c r="B25" s="8" t="s">
        <v>121</v>
      </c>
      <c r="C25" s="24">
        <v>271.5</v>
      </c>
      <c r="D25" s="24">
        <v>271.5</v>
      </c>
    </row>
    <row r="26" spans="1:4" ht="55.5" customHeight="1">
      <c r="A26" s="85" t="s">
        <v>122</v>
      </c>
      <c r="B26" s="8" t="s">
        <v>234</v>
      </c>
      <c r="C26" s="24">
        <v>175</v>
      </c>
      <c r="D26" s="24">
        <v>175</v>
      </c>
    </row>
    <row r="27" spans="1:4" ht="25.5" customHeight="1">
      <c r="A27" s="84" t="s">
        <v>124</v>
      </c>
      <c r="B27" s="6" t="s">
        <v>33</v>
      </c>
      <c r="C27" s="42">
        <f>C28</f>
        <v>1</v>
      </c>
      <c r="D27" s="42">
        <f>D28</f>
        <v>1</v>
      </c>
    </row>
    <row r="28" spans="1:4" ht="131.25">
      <c r="A28" s="85" t="s">
        <v>123</v>
      </c>
      <c r="B28" s="8" t="s">
        <v>197</v>
      </c>
      <c r="C28" s="23">
        <v>1</v>
      </c>
      <c r="D28" s="23">
        <v>1</v>
      </c>
    </row>
    <row r="29" spans="1:4" ht="75">
      <c r="A29" s="84" t="s">
        <v>34</v>
      </c>
      <c r="B29" s="6" t="s">
        <v>0</v>
      </c>
      <c r="C29" s="42">
        <f>C30</f>
        <v>12</v>
      </c>
      <c r="D29" s="42">
        <f>D30</f>
        <v>12</v>
      </c>
    </row>
    <row r="30" spans="1:4" ht="133.5" customHeight="1">
      <c r="A30" s="85" t="s">
        <v>35</v>
      </c>
      <c r="B30" s="8" t="s">
        <v>36</v>
      </c>
      <c r="C30" s="23">
        <f>SUM(C31:C31)</f>
        <v>12</v>
      </c>
      <c r="D30" s="23">
        <f>SUM(D31:D31)</f>
        <v>12</v>
      </c>
    </row>
    <row r="31" spans="1:4" ht="131.25">
      <c r="A31" s="86" t="s">
        <v>187</v>
      </c>
      <c r="B31" s="38" t="s">
        <v>188</v>
      </c>
      <c r="C31" s="24">
        <v>12</v>
      </c>
      <c r="D31" s="24">
        <v>12</v>
      </c>
    </row>
    <row r="32" spans="1:4" ht="34.5" customHeight="1">
      <c r="A32" s="84" t="s">
        <v>37</v>
      </c>
      <c r="B32" s="6" t="s">
        <v>235</v>
      </c>
      <c r="C32" s="42">
        <f>C33+C34</f>
        <v>0.5</v>
      </c>
      <c r="D32" s="42">
        <f>D33+D34</f>
        <v>0.5</v>
      </c>
    </row>
    <row r="33" spans="1:4" ht="56.25">
      <c r="A33" s="85" t="s">
        <v>84</v>
      </c>
      <c r="B33" s="8" t="s">
        <v>117</v>
      </c>
      <c r="C33" s="23">
        <v>0.5</v>
      </c>
      <c r="D33" s="23">
        <v>0.5</v>
      </c>
    </row>
    <row r="34" spans="1:4" ht="56.25" hidden="1">
      <c r="A34" s="29" t="s">
        <v>86</v>
      </c>
      <c r="B34" s="8" t="s">
        <v>38</v>
      </c>
      <c r="C34" s="23">
        <v>0</v>
      </c>
      <c r="D34" s="23">
        <v>0</v>
      </c>
    </row>
    <row r="35" spans="1:4" ht="24.75" customHeight="1">
      <c r="A35" s="84" t="s">
        <v>4</v>
      </c>
      <c r="B35" s="6" t="s">
        <v>42</v>
      </c>
      <c r="C35" s="42">
        <f>C36</f>
        <v>2973.7</v>
      </c>
      <c r="D35" s="42">
        <f>D36</f>
        <v>2973.7</v>
      </c>
    </row>
    <row r="36" spans="1:4" ht="56.25">
      <c r="A36" s="84" t="s">
        <v>236</v>
      </c>
      <c r="B36" s="6" t="s">
        <v>43</v>
      </c>
      <c r="C36" s="43">
        <f>C37+C38+C39+C40+C41</f>
        <v>2973.7</v>
      </c>
      <c r="D36" s="43">
        <f>D37+D38+D39+D40+D41</f>
        <v>2973.7</v>
      </c>
    </row>
    <row r="37" spans="1:4" ht="60" customHeight="1">
      <c r="A37" s="87" t="s">
        <v>262</v>
      </c>
      <c r="B37" s="8" t="s">
        <v>263</v>
      </c>
      <c r="C37" s="44">
        <v>2260</v>
      </c>
      <c r="D37" s="44">
        <v>2260</v>
      </c>
    </row>
    <row r="38" spans="1:4" ht="18.75" hidden="1">
      <c r="A38" s="87"/>
      <c r="B38" s="8"/>
      <c r="C38" s="45"/>
      <c r="D38" s="45"/>
    </row>
    <row r="39" spans="1:4" ht="75">
      <c r="A39" s="87" t="s">
        <v>237</v>
      </c>
      <c r="B39" s="8" t="s">
        <v>152</v>
      </c>
      <c r="C39" s="28">
        <v>53.7</v>
      </c>
      <c r="D39" s="28">
        <v>53.7</v>
      </c>
    </row>
    <row r="40" spans="1:4" ht="112.5">
      <c r="A40" s="87" t="s">
        <v>238</v>
      </c>
      <c r="B40" s="8" t="s">
        <v>125</v>
      </c>
      <c r="C40" s="46">
        <v>160</v>
      </c>
      <c r="D40" s="46">
        <v>160</v>
      </c>
    </row>
    <row r="41" spans="1:4" ht="37.5">
      <c r="A41" s="87" t="s">
        <v>239</v>
      </c>
      <c r="B41" s="8" t="s">
        <v>153</v>
      </c>
      <c r="C41" s="46">
        <v>500</v>
      </c>
      <c r="D41" s="46">
        <v>500</v>
      </c>
    </row>
    <row r="42" spans="1:4" ht="37.5" hidden="1">
      <c r="A42" s="37">
        <v>11600000000000000</v>
      </c>
      <c r="B42" s="38" t="s">
        <v>39</v>
      </c>
      <c r="C42" s="38"/>
      <c r="D42" s="39"/>
    </row>
    <row r="43" spans="1:4" ht="56.25" hidden="1">
      <c r="A43" s="37">
        <v>11690050100000100</v>
      </c>
      <c r="B43" s="38" t="s">
        <v>40</v>
      </c>
      <c r="C43" s="38"/>
      <c r="D43" s="39"/>
    </row>
    <row r="44" spans="1:4" ht="18.75" hidden="1">
      <c r="A44" s="37">
        <v>20000000000000000</v>
      </c>
      <c r="B44" s="38" t="s">
        <v>42</v>
      </c>
      <c r="C44" s="38"/>
      <c r="D44" s="39"/>
    </row>
    <row r="45" spans="1:4" ht="56.25" hidden="1">
      <c r="A45" s="37">
        <v>20200000000000000</v>
      </c>
      <c r="B45" s="38" t="s">
        <v>43</v>
      </c>
      <c r="C45" s="38"/>
      <c r="D45" s="39"/>
    </row>
    <row r="46" spans="1:4" ht="18.75" hidden="1">
      <c r="A46" s="37">
        <v>20204000000000000</v>
      </c>
      <c r="B46" s="38" t="s">
        <v>44</v>
      </c>
      <c r="C46" s="38"/>
      <c r="D46" s="39"/>
    </row>
    <row r="47" spans="1:4" ht="37.5" hidden="1">
      <c r="A47" s="37">
        <v>20204999100000100</v>
      </c>
      <c r="B47" s="38" t="s">
        <v>45</v>
      </c>
      <c r="C47" s="38"/>
      <c r="D47" s="39"/>
    </row>
  </sheetData>
  <sheetProtection/>
  <mergeCells count="11">
    <mergeCell ref="A6:D6"/>
    <mergeCell ref="A8:D8"/>
    <mergeCell ref="A9:D9"/>
    <mergeCell ref="A11:A12"/>
    <mergeCell ref="B11:B12"/>
    <mergeCell ref="C11:D11"/>
    <mergeCell ref="A7:D7"/>
    <mergeCell ref="A2:D2"/>
    <mergeCell ref="A3:D3"/>
    <mergeCell ref="A4:D4"/>
    <mergeCell ref="A5:D5"/>
  </mergeCells>
  <printOptions/>
  <pageMargins left="0.9055118110236221" right="0.3937007874015748" top="0.3937007874015748" bottom="0.3937007874015748" header="0.31496062992125984" footer="0.31496062992125984"/>
  <pageSetup fitToHeight="4" fitToWidth="1" horizontalDpi="180" verticalDpi="18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F62"/>
  <sheetViews>
    <sheetView zoomScale="70" zoomScaleNormal="70" zoomScalePageLayoutView="0" workbookViewId="0" topLeftCell="A1">
      <selection activeCell="A5" sqref="A5:E5"/>
    </sheetView>
  </sheetViews>
  <sheetFormatPr defaultColWidth="9.140625" defaultRowHeight="15"/>
  <cols>
    <col min="1" max="1" width="55.7109375" style="50" customWidth="1"/>
    <col min="2" max="2" width="12.00390625" style="62" customWidth="1"/>
    <col min="3" max="3" width="16.28125" style="63" customWidth="1"/>
    <col min="4" max="4" width="8.28125" style="63" customWidth="1"/>
    <col min="5" max="5" width="15.57421875" style="64" customWidth="1"/>
    <col min="6" max="6" width="9.57421875" style="48" bestFit="1" customWidth="1"/>
    <col min="7" max="16384" width="9.140625" style="48" customWidth="1"/>
  </cols>
  <sheetData>
    <row r="1" spans="1:5" s="47" customFormat="1" ht="18.75">
      <c r="A1" s="131" t="s">
        <v>49</v>
      </c>
      <c r="B1" s="131"/>
      <c r="C1" s="131"/>
      <c r="D1" s="131"/>
      <c r="E1" s="131"/>
    </row>
    <row r="2" spans="1:5" s="47" customFormat="1" ht="18.75">
      <c r="A2" s="131" t="s">
        <v>168</v>
      </c>
      <c r="B2" s="131"/>
      <c r="C2" s="131"/>
      <c r="D2" s="131"/>
      <c r="E2" s="131"/>
    </row>
    <row r="3" spans="1:5" s="47" customFormat="1" ht="18.75">
      <c r="A3" s="131" t="s">
        <v>1</v>
      </c>
      <c r="B3" s="131"/>
      <c r="C3" s="131"/>
      <c r="D3" s="131"/>
      <c r="E3" s="131"/>
    </row>
    <row r="4" spans="1:5" s="47" customFormat="1" ht="18.75">
      <c r="A4" s="132" t="s">
        <v>257</v>
      </c>
      <c r="B4" s="132"/>
      <c r="C4" s="132"/>
      <c r="D4" s="132"/>
      <c r="E4" s="132"/>
    </row>
    <row r="5" spans="1:5" s="47" customFormat="1" ht="18.75">
      <c r="A5" s="131" t="s">
        <v>169</v>
      </c>
      <c r="B5" s="131"/>
      <c r="C5" s="131"/>
      <c r="D5" s="131"/>
      <c r="E5" s="131"/>
    </row>
    <row r="6" spans="1:5" s="47" customFormat="1" ht="18.75">
      <c r="A6" s="131" t="s">
        <v>1</v>
      </c>
      <c r="B6" s="131"/>
      <c r="C6" s="131"/>
      <c r="D6" s="131"/>
      <c r="E6" s="131"/>
    </row>
    <row r="7" spans="1:5" s="47" customFormat="1" ht="18.75">
      <c r="A7" s="131" t="s">
        <v>185</v>
      </c>
      <c r="B7" s="131"/>
      <c r="C7" s="131"/>
      <c r="D7" s="131"/>
      <c r="E7" s="131"/>
    </row>
    <row r="8" spans="1:5" ht="18.75">
      <c r="A8" s="109"/>
      <c r="B8" s="109"/>
      <c r="C8" s="109"/>
      <c r="D8" s="109"/>
      <c r="E8" s="109"/>
    </row>
    <row r="9" spans="1:6" ht="103.5" customHeight="1">
      <c r="A9" s="110" t="s">
        <v>191</v>
      </c>
      <c r="B9" s="110"/>
      <c r="C9" s="110"/>
      <c r="D9" s="110"/>
      <c r="E9" s="110"/>
      <c r="F9" s="49"/>
    </row>
    <row r="10" spans="1:5" s="50" customFormat="1" ht="18.75">
      <c r="A10" s="130"/>
      <c r="B10" s="130"/>
      <c r="C10" s="130"/>
      <c r="D10" s="130"/>
      <c r="E10" s="130"/>
    </row>
    <row r="11" spans="1:5" ht="37.5">
      <c r="A11" s="5" t="s">
        <v>51</v>
      </c>
      <c r="B11" s="51" t="s">
        <v>52</v>
      </c>
      <c r="C11" s="52" t="s">
        <v>127</v>
      </c>
      <c r="D11" s="52" t="s">
        <v>54</v>
      </c>
      <c r="E11" s="53" t="s">
        <v>142</v>
      </c>
    </row>
    <row r="12" spans="1:5" ht="18.75">
      <c r="A12" s="7">
        <v>1</v>
      </c>
      <c r="B12" s="54" t="s">
        <v>178</v>
      </c>
      <c r="C12" s="3">
        <v>3</v>
      </c>
      <c r="D12" s="3">
        <v>4</v>
      </c>
      <c r="E12" s="65">
        <v>5</v>
      </c>
    </row>
    <row r="13" spans="1:5" ht="18.75">
      <c r="A13" s="12" t="s">
        <v>16</v>
      </c>
      <c r="B13" s="51"/>
      <c r="C13" s="52"/>
      <c r="D13" s="52"/>
      <c r="E13" s="80">
        <f>E14+E32+E38+E43+E48+E58</f>
        <v>3678.8999999999996</v>
      </c>
    </row>
    <row r="14" spans="1:5" s="56" customFormat="1" ht="37.5">
      <c r="A14" s="12" t="s">
        <v>56</v>
      </c>
      <c r="B14" s="51" t="s">
        <v>57</v>
      </c>
      <c r="C14" s="52"/>
      <c r="D14" s="52"/>
      <c r="E14" s="80">
        <f>E15+E19+E25+E29</f>
        <v>2011.1</v>
      </c>
    </row>
    <row r="15" spans="1:5" ht="56.25">
      <c r="A15" s="9" t="s">
        <v>141</v>
      </c>
      <c r="B15" s="54" t="s">
        <v>135</v>
      </c>
      <c r="C15" s="3"/>
      <c r="D15" s="3"/>
      <c r="E15" s="23">
        <f>E16</f>
        <v>653</v>
      </c>
    </row>
    <row r="16" spans="1:5" ht="112.5">
      <c r="A16" s="9" t="s">
        <v>177</v>
      </c>
      <c r="B16" s="54" t="s">
        <v>135</v>
      </c>
      <c r="C16" s="51" t="s">
        <v>145</v>
      </c>
      <c r="D16" s="3"/>
      <c r="E16" s="23">
        <f>E17</f>
        <v>653</v>
      </c>
    </row>
    <row r="17" spans="1:5" ht="18.75">
      <c r="A17" s="9" t="s">
        <v>140</v>
      </c>
      <c r="B17" s="54" t="s">
        <v>135</v>
      </c>
      <c r="C17" s="54" t="s">
        <v>146</v>
      </c>
      <c r="D17" s="3"/>
      <c r="E17" s="23">
        <f>E18</f>
        <v>653</v>
      </c>
    </row>
    <row r="18" spans="1:5" ht="112.5">
      <c r="A18" s="9" t="s">
        <v>59</v>
      </c>
      <c r="B18" s="54" t="s">
        <v>135</v>
      </c>
      <c r="C18" s="54" t="s">
        <v>146</v>
      </c>
      <c r="D18" s="3">
        <v>100</v>
      </c>
      <c r="E18" s="23">
        <v>653</v>
      </c>
    </row>
    <row r="19" spans="1:5" ht="78.75" customHeight="1">
      <c r="A19" s="9" t="s">
        <v>62</v>
      </c>
      <c r="B19" s="54" t="s">
        <v>63</v>
      </c>
      <c r="C19" s="3"/>
      <c r="D19" s="3"/>
      <c r="E19" s="23">
        <f>E20</f>
        <v>1305.1</v>
      </c>
    </row>
    <row r="20" spans="1:5" ht="112.5">
      <c r="A20" s="9" t="s">
        <v>177</v>
      </c>
      <c r="B20" s="54" t="s">
        <v>63</v>
      </c>
      <c r="C20" s="51" t="s">
        <v>145</v>
      </c>
      <c r="D20" s="3"/>
      <c r="E20" s="23">
        <f>E21</f>
        <v>1305.1</v>
      </c>
    </row>
    <row r="21" spans="1:5" ht="37.5">
      <c r="A21" s="9" t="s">
        <v>58</v>
      </c>
      <c r="B21" s="54" t="s">
        <v>63</v>
      </c>
      <c r="C21" s="54" t="s">
        <v>147</v>
      </c>
      <c r="D21" s="3"/>
      <c r="E21" s="23">
        <f>E22+E23+E24</f>
        <v>1305.1</v>
      </c>
    </row>
    <row r="22" spans="1:5" ht="112.5">
      <c r="A22" s="9" t="s">
        <v>59</v>
      </c>
      <c r="B22" s="54" t="s">
        <v>63</v>
      </c>
      <c r="C22" s="54" t="s">
        <v>147</v>
      </c>
      <c r="D22" s="3">
        <v>100</v>
      </c>
      <c r="E22" s="23">
        <v>875</v>
      </c>
    </row>
    <row r="23" spans="1:5" ht="37.5">
      <c r="A23" s="9" t="s">
        <v>60</v>
      </c>
      <c r="B23" s="54" t="s">
        <v>63</v>
      </c>
      <c r="C23" s="54" t="s">
        <v>147</v>
      </c>
      <c r="D23" s="3">
        <v>200</v>
      </c>
      <c r="E23" s="23">
        <v>425.6</v>
      </c>
    </row>
    <row r="24" spans="1:5" ht="18.75">
      <c r="A24" s="9" t="s">
        <v>61</v>
      </c>
      <c r="B24" s="54" t="s">
        <v>63</v>
      </c>
      <c r="C24" s="54" t="s">
        <v>147</v>
      </c>
      <c r="D24" s="3">
        <v>800</v>
      </c>
      <c r="E24" s="23">
        <v>4.5</v>
      </c>
    </row>
    <row r="25" spans="1:5" s="56" customFormat="1" ht="18.75">
      <c r="A25" s="12" t="s">
        <v>64</v>
      </c>
      <c r="B25" s="51" t="s">
        <v>65</v>
      </c>
      <c r="C25" s="52"/>
      <c r="D25" s="52"/>
      <c r="E25" s="42">
        <f>E26</f>
        <v>1</v>
      </c>
    </row>
    <row r="26" spans="1:5" ht="18.75">
      <c r="A26" s="9" t="s">
        <v>66</v>
      </c>
      <c r="B26" s="54" t="s">
        <v>65</v>
      </c>
      <c r="C26" s="52">
        <v>9900000000</v>
      </c>
      <c r="D26" s="3"/>
      <c r="E26" s="23">
        <f>E27</f>
        <v>1</v>
      </c>
    </row>
    <row r="27" spans="1:5" ht="18.75">
      <c r="A27" s="9" t="s">
        <v>67</v>
      </c>
      <c r="B27" s="54" t="s">
        <v>65</v>
      </c>
      <c r="C27" s="3">
        <v>9900007500</v>
      </c>
      <c r="D27" s="3"/>
      <c r="E27" s="23">
        <f>E28</f>
        <v>1</v>
      </c>
    </row>
    <row r="28" spans="1:5" ht="18.75">
      <c r="A28" s="9" t="s">
        <v>61</v>
      </c>
      <c r="B28" s="54" t="s">
        <v>65</v>
      </c>
      <c r="C28" s="3">
        <v>9900007500</v>
      </c>
      <c r="D28" s="3">
        <v>800</v>
      </c>
      <c r="E28" s="23">
        <v>1</v>
      </c>
    </row>
    <row r="29" spans="1:5" s="56" customFormat="1" ht="37.5">
      <c r="A29" s="12" t="s">
        <v>157</v>
      </c>
      <c r="B29" s="51" t="s">
        <v>158</v>
      </c>
      <c r="C29" s="52"/>
      <c r="D29" s="52"/>
      <c r="E29" s="42">
        <f>SUM(E31:E31)</f>
        <v>52</v>
      </c>
    </row>
    <row r="30" spans="1:5" s="56" customFormat="1" ht="56.25">
      <c r="A30" s="9" t="s">
        <v>159</v>
      </c>
      <c r="B30" s="51" t="s">
        <v>158</v>
      </c>
      <c r="C30" s="52"/>
      <c r="D30" s="52"/>
      <c r="E30" s="42">
        <f>SUM(E31:E31)</f>
        <v>52</v>
      </c>
    </row>
    <row r="31" spans="1:5" ht="18.75">
      <c r="A31" s="9" t="s">
        <v>61</v>
      </c>
      <c r="B31" s="54" t="s">
        <v>158</v>
      </c>
      <c r="C31" s="3">
        <v>1200092360</v>
      </c>
      <c r="D31" s="3">
        <v>800</v>
      </c>
      <c r="E31" s="23">
        <v>52</v>
      </c>
    </row>
    <row r="32" spans="1:5" s="56" customFormat="1" ht="18.75">
      <c r="A32" s="12" t="s">
        <v>128</v>
      </c>
      <c r="B32" s="51" t="s">
        <v>136</v>
      </c>
      <c r="C32" s="52"/>
      <c r="D32" s="52"/>
      <c r="E32" s="42">
        <f>E33</f>
        <v>53.7</v>
      </c>
    </row>
    <row r="33" spans="1:5" ht="19.5" customHeight="1">
      <c r="A33" s="9" t="s">
        <v>129</v>
      </c>
      <c r="B33" s="54" t="s">
        <v>137</v>
      </c>
      <c r="C33" s="3"/>
      <c r="D33" s="3"/>
      <c r="E33" s="23">
        <f>E34</f>
        <v>53.7</v>
      </c>
    </row>
    <row r="34" spans="1:5" ht="18.75">
      <c r="A34" s="9" t="s">
        <v>66</v>
      </c>
      <c r="B34" s="54" t="s">
        <v>137</v>
      </c>
      <c r="C34" s="52">
        <v>9900000000</v>
      </c>
      <c r="D34" s="3"/>
      <c r="E34" s="23">
        <f>E35</f>
        <v>53.7</v>
      </c>
    </row>
    <row r="35" spans="1:5" ht="75">
      <c r="A35" s="9" t="s">
        <v>130</v>
      </c>
      <c r="B35" s="54" t="s">
        <v>137</v>
      </c>
      <c r="C35" s="3">
        <v>9900051180</v>
      </c>
      <c r="D35" s="3"/>
      <c r="E35" s="23">
        <f>SUM(E36:E37)</f>
        <v>53.7</v>
      </c>
    </row>
    <row r="36" spans="1:5" ht="112.5">
      <c r="A36" s="9" t="s">
        <v>59</v>
      </c>
      <c r="B36" s="54" t="s">
        <v>137</v>
      </c>
      <c r="C36" s="3">
        <v>9900051180</v>
      </c>
      <c r="D36" s="3">
        <v>100</v>
      </c>
      <c r="E36" s="28">
        <v>52.7</v>
      </c>
    </row>
    <row r="37" spans="1:5" ht="37.5">
      <c r="A37" s="9" t="s">
        <v>60</v>
      </c>
      <c r="B37" s="54" t="s">
        <v>137</v>
      </c>
      <c r="C37" s="3">
        <v>9900051180</v>
      </c>
      <c r="D37" s="3">
        <v>200</v>
      </c>
      <c r="E37" s="28">
        <v>1</v>
      </c>
    </row>
    <row r="38" spans="1:5" s="56" customFormat="1" ht="40.5" customHeight="1">
      <c r="A38" s="12" t="s">
        <v>131</v>
      </c>
      <c r="B38" s="51" t="s">
        <v>139</v>
      </c>
      <c r="C38" s="52"/>
      <c r="D38" s="52"/>
      <c r="E38" s="42">
        <f>E39</f>
        <v>52</v>
      </c>
    </row>
    <row r="39" spans="1:5" ht="18.75">
      <c r="A39" s="9" t="s">
        <v>132</v>
      </c>
      <c r="B39" s="54" t="s">
        <v>138</v>
      </c>
      <c r="C39" s="3"/>
      <c r="D39" s="3"/>
      <c r="E39" s="23">
        <f>E40</f>
        <v>52</v>
      </c>
    </row>
    <row r="40" spans="1:5" ht="93.75">
      <c r="A40" s="9" t="s">
        <v>172</v>
      </c>
      <c r="B40" s="54" t="s">
        <v>138</v>
      </c>
      <c r="C40" s="52">
        <v>1600000000</v>
      </c>
      <c r="D40" s="3"/>
      <c r="E40" s="23">
        <f>E41</f>
        <v>52</v>
      </c>
    </row>
    <row r="41" spans="1:5" ht="37.5">
      <c r="A41" s="9" t="s">
        <v>133</v>
      </c>
      <c r="B41" s="54" t="s">
        <v>138</v>
      </c>
      <c r="C41" s="3">
        <v>1600024300</v>
      </c>
      <c r="D41" s="3"/>
      <c r="E41" s="23">
        <f>SUM(E42:E42)</f>
        <v>52</v>
      </c>
    </row>
    <row r="42" spans="1:5" ht="37.5">
      <c r="A42" s="9" t="s">
        <v>60</v>
      </c>
      <c r="B42" s="54" t="s">
        <v>138</v>
      </c>
      <c r="C42" s="3">
        <v>1600024300</v>
      </c>
      <c r="D42" s="3">
        <v>200</v>
      </c>
      <c r="E42" s="23">
        <v>52</v>
      </c>
    </row>
    <row r="43" spans="1:5" s="56" customFormat="1" ht="18.75">
      <c r="A43" s="12" t="s">
        <v>68</v>
      </c>
      <c r="B43" s="51" t="s">
        <v>69</v>
      </c>
      <c r="C43" s="52"/>
      <c r="D43" s="52"/>
      <c r="E43" s="42">
        <f>E44</f>
        <v>160</v>
      </c>
    </row>
    <row r="44" spans="1:5" ht="18.75">
      <c r="A44" s="9" t="s">
        <v>134</v>
      </c>
      <c r="B44" s="54" t="s">
        <v>70</v>
      </c>
      <c r="C44" s="3"/>
      <c r="D44" s="3"/>
      <c r="E44" s="23">
        <f>E45</f>
        <v>160</v>
      </c>
    </row>
    <row r="45" spans="1:5" ht="75">
      <c r="A45" s="58" t="s">
        <v>155</v>
      </c>
      <c r="B45" s="54" t="s">
        <v>70</v>
      </c>
      <c r="C45" s="52">
        <v>2100000000</v>
      </c>
      <c r="D45" s="3"/>
      <c r="E45" s="23">
        <f>E46</f>
        <v>160</v>
      </c>
    </row>
    <row r="46" spans="1:5" ht="18.75">
      <c r="A46" s="9" t="s">
        <v>134</v>
      </c>
      <c r="B46" s="54" t="s">
        <v>70</v>
      </c>
      <c r="C46" s="3">
        <v>2100003150</v>
      </c>
      <c r="D46" s="3"/>
      <c r="E46" s="23">
        <f>E47</f>
        <v>160</v>
      </c>
    </row>
    <row r="47" spans="1:5" ht="37.5">
      <c r="A47" s="9" t="s">
        <v>60</v>
      </c>
      <c r="B47" s="54" t="s">
        <v>70</v>
      </c>
      <c r="C47" s="3">
        <v>2100003150</v>
      </c>
      <c r="D47" s="3">
        <v>200</v>
      </c>
      <c r="E47" s="23">
        <v>160</v>
      </c>
    </row>
    <row r="48" spans="1:5" s="56" customFormat="1" ht="37.5">
      <c r="A48" s="12" t="s">
        <v>71</v>
      </c>
      <c r="B48" s="51" t="s">
        <v>72</v>
      </c>
      <c r="C48" s="52"/>
      <c r="D48" s="52"/>
      <c r="E48" s="42">
        <f>E49</f>
        <v>1401.6</v>
      </c>
    </row>
    <row r="49" spans="1:5" ht="112.5">
      <c r="A49" s="9" t="s">
        <v>174</v>
      </c>
      <c r="B49" s="54" t="s">
        <v>72</v>
      </c>
      <c r="C49" s="52">
        <v>2000000000</v>
      </c>
      <c r="D49" s="3"/>
      <c r="E49" s="42">
        <f>E50+E56</f>
        <v>1401.6</v>
      </c>
    </row>
    <row r="50" spans="1:5" ht="18.75">
      <c r="A50" s="9" t="s">
        <v>73</v>
      </c>
      <c r="B50" s="54" t="s">
        <v>74</v>
      </c>
      <c r="C50" s="3"/>
      <c r="D50" s="3"/>
      <c r="E50" s="23">
        <f>E51+E55</f>
        <v>701.6</v>
      </c>
    </row>
    <row r="51" spans="1:5" ht="37.5">
      <c r="A51" s="9" t="s">
        <v>75</v>
      </c>
      <c r="B51" s="54" t="s">
        <v>74</v>
      </c>
      <c r="C51" s="3">
        <v>2000006050</v>
      </c>
      <c r="D51" s="3"/>
      <c r="E51" s="23">
        <f>SUM(E52:E54)</f>
        <v>692.1</v>
      </c>
    </row>
    <row r="52" spans="1:5" s="60" customFormat="1" ht="112.5">
      <c r="A52" s="9" t="s">
        <v>59</v>
      </c>
      <c r="B52" s="54" t="s">
        <v>74</v>
      </c>
      <c r="C52" s="3">
        <v>2000006050</v>
      </c>
      <c r="D52" s="3">
        <v>100</v>
      </c>
      <c r="E52" s="23">
        <v>128.3</v>
      </c>
    </row>
    <row r="53" spans="1:5" ht="37.5">
      <c r="A53" s="9" t="s">
        <v>60</v>
      </c>
      <c r="B53" s="54" t="s">
        <v>74</v>
      </c>
      <c r="C53" s="3">
        <v>2000006050</v>
      </c>
      <c r="D53" s="3">
        <v>200</v>
      </c>
      <c r="E53" s="23">
        <v>561.2</v>
      </c>
    </row>
    <row r="54" spans="1:5" ht="18.75">
      <c r="A54" s="9" t="s">
        <v>61</v>
      </c>
      <c r="B54" s="54" t="s">
        <v>74</v>
      </c>
      <c r="C54" s="3">
        <v>2000006050</v>
      </c>
      <c r="D54" s="3">
        <v>800</v>
      </c>
      <c r="E54" s="23">
        <v>2.6</v>
      </c>
    </row>
    <row r="55" spans="1:5" ht="37.5">
      <c r="A55" s="9" t="s">
        <v>60</v>
      </c>
      <c r="B55" s="54" t="s">
        <v>74</v>
      </c>
      <c r="C55" s="3">
        <v>2000006400</v>
      </c>
      <c r="D55" s="3">
        <v>200</v>
      </c>
      <c r="E55" s="23">
        <v>9.5</v>
      </c>
    </row>
    <row r="56" spans="1:5" s="60" customFormat="1" ht="37.5">
      <c r="A56" s="61" t="s">
        <v>148</v>
      </c>
      <c r="B56" s="54" t="s">
        <v>149</v>
      </c>
      <c r="C56" s="3">
        <v>2000074040</v>
      </c>
      <c r="D56" s="3"/>
      <c r="E56" s="23">
        <f>E57</f>
        <v>700</v>
      </c>
    </row>
    <row r="57" spans="1:5" s="60" customFormat="1" ht="37.5">
      <c r="A57" s="9" t="s">
        <v>60</v>
      </c>
      <c r="B57" s="54" t="s">
        <v>149</v>
      </c>
      <c r="C57" s="3">
        <v>2000074040</v>
      </c>
      <c r="D57" s="3">
        <v>200</v>
      </c>
      <c r="E57" s="23">
        <v>700</v>
      </c>
    </row>
    <row r="58" spans="1:5" s="102" customFormat="1" ht="18.75">
      <c r="A58" s="74" t="s">
        <v>248</v>
      </c>
      <c r="B58" s="100">
        <v>1000</v>
      </c>
      <c r="C58" s="100"/>
      <c r="D58" s="100"/>
      <c r="E58" s="101">
        <f>E59+E63+E66+E72+E77+E80</f>
        <v>0.5</v>
      </c>
    </row>
    <row r="59" spans="1:5" s="102" customFormat="1" ht="75">
      <c r="A59" s="58" t="s">
        <v>249</v>
      </c>
      <c r="B59" s="100" t="s">
        <v>250</v>
      </c>
      <c r="C59" s="100" t="s">
        <v>251</v>
      </c>
      <c r="D59" s="100"/>
      <c r="E59" s="101">
        <f>E60</f>
        <v>0.5</v>
      </c>
    </row>
    <row r="60" spans="1:5" s="102" customFormat="1" ht="18.75">
      <c r="A60" s="58" t="s">
        <v>252</v>
      </c>
      <c r="B60" s="59">
        <v>1001</v>
      </c>
      <c r="C60" s="59"/>
      <c r="D60" s="59"/>
      <c r="E60" s="103">
        <f>E61</f>
        <v>0.5</v>
      </c>
    </row>
    <row r="61" spans="1:5" s="102" customFormat="1" ht="18.75">
      <c r="A61" s="58" t="s">
        <v>253</v>
      </c>
      <c r="B61" s="59">
        <v>1001</v>
      </c>
      <c r="C61" s="59" t="s">
        <v>254</v>
      </c>
      <c r="D61" s="59"/>
      <c r="E61" s="103">
        <f>E62</f>
        <v>0.5</v>
      </c>
    </row>
    <row r="62" spans="1:5" s="102" customFormat="1" ht="37.5">
      <c r="A62" s="58" t="s">
        <v>255</v>
      </c>
      <c r="B62" s="59">
        <v>1001</v>
      </c>
      <c r="C62" s="59" t="s">
        <v>254</v>
      </c>
      <c r="D62" s="59" t="s">
        <v>256</v>
      </c>
      <c r="E62" s="103">
        <v>0.5</v>
      </c>
    </row>
  </sheetData>
  <sheetProtection/>
  <mergeCells count="10">
    <mergeCell ref="A5:E5"/>
    <mergeCell ref="A7:E7"/>
    <mergeCell ref="A1:E1"/>
    <mergeCell ref="A2:E2"/>
    <mergeCell ref="A3:E3"/>
    <mergeCell ref="A4:E4"/>
    <mergeCell ref="A8:E8"/>
    <mergeCell ref="A9:E9"/>
    <mergeCell ref="A10:E10"/>
    <mergeCell ref="A6:E6"/>
  </mergeCells>
  <printOptions/>
  <pageMargins left="0.8267716535433072" right="0.4330708661417323" top="0.2755905511811024" bottom="0.3937007874015748" header="0.2755905511811024" footer="0.5118110236220472"/>
  <pageSetup fitToHeight="5"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F65"/>
  <sheetViews>
    <sheetView zoomScale="80" zoomScaleNormal="80" zoomScalePageLayoutView="0" workbookViewId="0" topLeftCell="A1">
      <selection activeCell="A5" sqref="A5:F5"/>
    </sheetView>
  </sheetViews>
  <sheetFormatPr defaultColWidth="9.140625" defaultRowHeight="15"/>
  <cols>
    <col min="1" max="1" width="55.7109375" style="50" customWidth="1"/>
    <col min="2" max="2" width="12.00390625" style="48" customWidth="1"/>
    <col min="3" max="3" width="17.8515625" style="48" customWidth="1"/>
    <col min="4" max="4" width="8.28125" style="48" customWidth="1"/>
    <col min="5" max="5" width="11.7109375" style="48" customWidth="1"/>
    <col min="6" max="6" width="11.421875" style="48" customWidth="1"/>
    <col min="7" max="16384" width="9.140625" style="48" customWidth="1"/>
  </cols>
  <sheetData>
    <row r="1" spans="1:6" s="47" customFormat="1" ht="18.75">
      <c r="A1" s="131" t="s">
        <v>50</v>
      </c>
      <c r="B1" s="131"/>
      <c r="C1" s="131"/>
      <c r="D1" s="131"/>
      <c r="E1" s="131"/>
      <c r="F1" s="131"/>
    </row>
    <row r="2" spans="1:6" s="47" customFormat="1" ht="18.75">
      <c r="A2" s="131" t="s">
        <v>168</v>
      </c>
      <c r="B2" s="131"/>
      <c r="C2" s="131"/>
      <c r="D2" s="131"/>
      <c r="E2" s="131"/>
      <c r="F2" s="131"/>
    </row>
    <row r="3" spans="1:6" s="47" customFormat="1" ht="18.75">
      <c r="A3" s="131" t="s">
        <v>1</v>
      </c>
      <c r="B3" s="131"/>
      <c r="C3" s="131"/>
      <c r="D3" s="131"/>
      <c r="E3" s="131"/>
      <c r="F3" s="131"/>
    </row>
    <row r="4" spans="1:6" s="47" customFormat="1" ht="18.75">
      <c r="A4" s="132" t="s">
        <v>257</v>
      </c>
      <c r="B4" s="132"/>
      <c r="C4" s="132"/>
      <c r="D4" s="132"/>
      <c r="E4" s="132"/>
      <c r="F4" s="132"/>
    </row>
    <row r="5" spans="1:6" s="47" customFormat="1" ht="18.75">
      <c r="A5" s="131" t="s">
        <v>169</v>
      </c>
      <c r="B5" s="131"/>
      <c r="C5" s="131"/>
      <c r="D5" s="131"/>
      <c r="E5" s="131"/>
      <c r="F5" s="131"/>
    </row>
    <row r="6" spans="1:6" s="47" customFormat="1" ht="18.75">
      <c r="A6" s="131" t="s">
        <v>1</v>
      </c>
      <c r="B6" s="131"/>
      <c r="C6" s="131"/>
      <c r="D6" s="131"/>
      <c r="E6" s="131"/>
      <c r="F6" s="131"/>
    </row>
    <row r="7" spans="1:6" s="47" customFormat="1" ht="18.75">
      <c r="A7" s="131" t="s">
        <v>185</v>
      </c>
      <c r="B7" s="131"/>
      <c r="C7" s="131"/>
      <c r="D7" s="131"/>
      <c r="E7" s="131"/>
      <c r="F7" s="131"/>
    </row>
    <row r="8" spans="1:5" ht="18.75">
      <c r="A8" s="109"/>
      <c r="B8" s="109"/>
      <c r="C8" s="109"/>
      <c r="D8" s="109"/>
      <c r="E8" s="109"/>
    </row>
    <row r="9" spans="1:6" ht="96.75" customHeight="1">
      <c r="A9" s="110" t="s">
        <v>192</v>
      </c>
      <c r="B9" s="110"/>
      <c r="C9" s="110"/>
      <c r="D9" s="110"/>
      <c r="E9" s="110"/>
      <c r="F9" s="110"/>
    </row>
    <row r="10" spans="1:6" s="50" customFormat="1" ht="18.75">
      <c r="A10" s="133" t="s">
        <v>14</v>
      </c>
      <c r="B10" s="133"/>
      <c r="C10" s="133"/>
      <c r="D10" s="133"/>
      <c r="E10" s="133"/>
      <c r="F10" s="133"/>
    </row>
    <row r="11" spans="1:6" s="50" customFormat="1" ht="18.75">
      <c r="A11" s="135" t="s">
        <v>51</v>
      </c>
      <c r="B11" s="135" t="s">
        <v>52</v>
      </c>
      <c r="C11" s="135" t="s">
        <v>53</v>
      </c>
      <c r="D11" s="135" t="s">
        <v>54</v>
      </c>
      <c r="E11" s="134" t="s">
        <v>55</v>
      </c>
      <c r="F11" s="134"/>
    </row>
    <row r="12" spans="1:6" s="50" customFormat="1" ht="18.75">
      <c r="A12" s="136"/>
      <c r="B12" s="136"/>
      <c r="C12" s="136"/>
      <c r="D12" s="136"/>
      <c r="E12" s="32" t="s">
        <v>154</v>
      </c>
      <c r="F12" s="33" t="s">
        <v>190</v>
      </c>
    </row>
    <row r="13" spans="1:6" s="50" customFormat="1" ht="18.75">
      <c r="A13" s="66">
        <v>1</v>
      </c>
      <c r="B13" s="66">
        <v>2</v>
      </c>
      <c r="C13" s="66">
        <v>3</v>
      </c>
      <c r="D13" s="66">
        <v>4</v>
      </c>
      <c r="E13" s="66">
        <v>5</v>
      </c>
      <c r="F13" s="66">
        <v>6</v>
      </c>
    </row>
    <row r="14" spans="1:6" s="50" customFormat="1" ht="18.75">
      <c r="A14" s="12" t="s">
        <v>16</v>
      </c>
      <c r="B14" s="51"/>
      <c r="C14" s="52"/>
      <c r="D14" s="52"/>
      <c r="E14" s="80">
        <f>E15+E33+E39+E44+E49+E64+E59</f>
        <v>3479.8999999999996</v>
      </c>
      <c r="F14" s="80">
        <f>F15+F33+F39+F44+F49+F64+F59</f>
        <v>3481</v>
      </c>
    </row>
    <row r="15" spans="1:6" s="50" customFormat="1" ht="20.25" customHeight="1">
      <c r="A15" s="12" t="s">
        <v>56</v>
      </c>
      <c r="B15" s="51" t="s">
        <v>57</v>
      </c>
      <c r="C15" s="52"/>
      <c r="D15" s="52"/>
      <c r="E15" s="80">
        <f>E16+E20+E26+E30</f>
        <v>2011.1</v>
      </c>
      <c r="F15" s="80">
        <f>F16+F20+F26+F30</f>
        <v>2011.1</v>
      </c>
    </row>
    <row r="16" spans="1:6" s="50" customFormat="1" ht="56.25">
      <c r="A16" s="9" t="s">
        <v>141</v>
      </c>
      <c r="B16" s="54" t="s">
        <v>135</v>
      </c>
      <c r="C16" s="3"/>
      <c r="D16" s="3"/>
      <c r="E16" s="23">
        <f aca="true" t="shared" si="0" ref="E16:F18">E17</f>
        <v>653</v>
      </c>
      <c r="F16" s="23">
        <f t="shared" si="0"/>
        <v>653</v>
      </c>
    </row>
    <row r="17" spans="1:6" s="50" customFormat="1" ht="93.75" customHeight="1">
      <c r="A17" s="9" t="s">
        <v>170</v>
      </c>
      <c r="B17" s="54" t="s">
        <v>135</v>
      </c>
      <c r="C17" s="51" t="s">
        <v>145</v>
      </c>
      <c r="D17" s="3"/>
      <c r="E17" s="23">
        <f t="shared" si="0"/>
        <v>653</v>
      </c>
      <c r="F17" s="23">
        <f t="shared" si="0"/>
        <v>653</v>
      </c>
    </row>
    <row r="18" spans="1:6" s="50" customFormat="1" ht="18.75">
      <c r="A18" s="9" t="s">
        <v>140</v>
      </c>
      <c r="B18" s="54" t="s">
        <v>135</v>
      </c>
      <c r="C18" s="54" t="s">
        <v>146</v>
      </c>
      <c r="D18" s="3"/>
      <c r="E18" s="23">
        <f t="shared" si="0"/>
        <v>653</v>
      </c>
      <c r="F18" s="23">
        <f t="shared" si="0"/>
        <v>653</v>
      </c>
    </row>
    <row r="19" spans="1:6" s="50" customFormat="1" ht="93" customHeight="1">
      <c r="A19" s="9" t="s">
        <v>59</v>
      </c>
      <c r="B19" s="54" t="s">
        <v>135</v>
      </c>
      <c r="C19" s="54" t="s">
        <v>146</v>
      </c>
      <c r="D19" s="3">
        <v>100</v>
      </c>
      <c r="E19" s="23">
        <v>653</v>
      </c>
      <c r="F19" s="23">
        <v>653</v>
      </c>
    </row>
    <row r="20" spans="1:6" s="50" customFormat="1" ht="72.75" customHeight="1">
      <c r="A20" s="9" t="s">
        <v>62</v>
      </c>
      <c r="B20" s="54" t="s">
        <v>63</v>
      </c>
      <c r="C20" s="3"/>
      <c r="D20" s="3"/>
      <c r="E20" s="23">
        <f>E21</f>
        <v>1305.1</v>
      </c>
      <c r="F20" s="23">
        <f>F21</f>
        <v>1305.1</v>
      </c>
    </row>
    <row r="21" spans="1:6" s="50" customFormat="1" ht="93" customHeight="1">
      <c r="A21" s="9" t="s">
        <v>171</v>
      </c>
      <c r="B21" s="54" t="s">
        <v>63</v>
      </c>
      <c r="C21" s="51" t="s">
        <v>145</v>
      </c>
      <c r="D21" s="3"/>
      <c r="E21" s="23">
        <f>E22</f>
        <v>1305.1</v>
      </c>
      <c r="F21" s="23">
        <f>F22</f>
        <v>1305.1</v>
      </c>
    </row>
    <row r="22" spans="1:6" s="50" customFormat="1" ht="37.5">
      <c r="A22" s="9" t="s">
        <v>58</v>
      </c>
      <c r="B22" s="54" t="s">
        <v>63</v>
      </c>
      <c r="C22" s="54" t="s">
        <v>147</v>
      </c>
      <c r="D22" s="3"/>
      <c r="E22" s="23">
        <f>E23+E24+E25</f>
        <v>1305.1</v>
      </c>
      <c r="F22" s="23">
        <f>F23+F24+F25</f>
        <v>1305.1</v>
      </c>
    </row>
    <row r="23" spans="1:6" s="50" customFormat="1" ht="95.25" customHeight="1">
      <c r="A23" s="9" t="s">
        <v>59</v>
      </c>
      <c r="B23" s="54" t="s">
        <v>63</v>
      </c>
      <c r="C23" s="54" t="s">
        <v>147</v>
      </c>
      <c r="D23" s="3">
        <v>100</v>
      </c>
      <c r="E23" s="23">
        <v>875</v>
      </c>
      <c r="F23" s="23">
        <v>875</v>
      </c>
    </row>
    <row r="24" spans="1:6" s="50" customFormat="1" ht="37.5">
      <c r="A24" s="9" t="s">
        <v>60</v>
      </c>
      <c r="B24" s="54" t="s">
        <v>63</v>
      </c>
      <c r="C24" s="54" t="s">
        <v>147</v>
      </c>
      <c r="D24" s="3">
        <v>200</v>
      </c>
      <c r="E24" s="23">
        <v>425.6</v>
      </c>
      <c r="F24" s="23">
        <v>425.6</v>
      </c>
    </row>
    <row r="25" spans="1:6" s="50" customFormat="1" ht="18.75">
      <c r="A25" s="9" t="s">
        <v>61</v>
      </c>
      <c r="B25" s="54" t="s">
        <v>63</v>
      </c>
      <c r="C25" s="54" t="s">
        <v>147</v>
      </c>
      <c r="D25" s="3">
        <v>800</v>
      </c>
      <c r="E25" s="23">
        <v>4.5</v>
      </c>
      <c r="F25" s="23">
        <v>4.5</v>
      </c>
    </row>
    <row r="26" spans="1:6" ht="18.75">
      <c r="A26" s="12" t="s">
        <v>64</v>
      </c>
      <c r="B26" s="51" t="s">
        <v>65</v>
      </c>
      <c r="C26" s="52"/>
      <c r="D26" s="52"/>
      <c r="E26" s="42">
        <f aca="true" t="shared" si="1" ref="E26:F28">E27</f>
        <v>1</v>
      </c>
      <c r="F26" s="42">
        <f t="shared" si="1"/>
        <v>1</v>
      </c>
    </row>
    <row r="27" spans="1:6" ht="18.75">
      <c r="A27" s="9" t="s">
        <v>66</v>
      </c>
      <c r="B27" s="54" t="s">
        <v>65</v>
      </c>
      <c r="C27" s="52">
        <v>9900000000</v>
      </c>
      <c r="D27" s="3"/>
      <c r="E27" s="23">
        <f t="shared" si="1"/>
        <v>1</v>
      </c>
      <c r="F27" s="23">
        <f t="shared" si="1"/>
        <v>1</v>
      </c>
    </row>
    <row r="28" spans="1:6" ht="18.75">
      <c r="A28" s="9" t="s">
        <v>67</v>
      </c>
      <c r="B28" s="54" t="s">
        <v>65</v>
      </c>
      <c r="C28" s="3">
        <v>9900007500</v>
      </c>
      <c r="D28" s="3"/>
      <c r="E28" s="23">
        <f t="shared" si="1"/>
        <v>1</v>
      </c>
      <c r="F28" s="23">
        <f t="shared" si="1"/>
        <v>1</v>
      </c>
    </row>
    <row r="29" spans="1:6" ht="18.75">
      <c r="A29" s="9" t="s">
        <v>61</v>
      </c>
      <c r="B29" s="54" t="s">
        <v>65</v>
      </c>
      <c r="C29" s="3">
        <v>9900007500</v>
      </c>
      <c r="D29" s="3">
        <v>800</v>
      </c>
      <c r="E29" s="23">
        <v>1</v>
      </c>
      <c r="F29" s="23">
        <v>1</v>
      </c>
    </row>
    <row r="30" spans="1:6" s="56" customFormat="1" ht="37.5">
      <c r="A30" s="12" t="s">
        <v>157</v>
      </c>
      <c r="B30" s="51" t="s">
        <v>158</v>
      </c>
      <c r="C30" s="52"/>
      <c r="D30" s="52"/>
      <c r="E30" s="42">
        <f>SUM(E32:E32)</f>
        <v>52</v>
      </c>
      <c r="F30" s="42">
        <f>SUM(F32:F32)</f>
        <v>52</v>
      </c>
    </row>
    <row r="31" spans="1:6" s="56" customFormat="1" ht="56.25">
      <c r="A31" s="9" t="s">
        <v>159</v>
      </c>
      <c r="B31" s="51" t="s">
        <v>158</v>
      </c>
      <c r="C31" s="52"/>
      <c r="D31" s="52"/>
      <c r="E31" s="23">
        <f>SUM(E32:E32)</f>
        <v>52</v>
      </c>
      <c r="F31" s="23">
        <f>SUM(F32:F32)</f>
        <v>52</v>
      </c>
    </row>
    <row r="32" spans="1:6" ht="18.75">
      <c r="A32" s="9" t="s">
        <v>61</v>
      </c>
      <c r="B32" s="54" t="s">
        <v>158</v>
      </c>
      <c r="C32" s="3">
        <v>1200092360</v>
      </c>
      <c r="D32" s="3">
        <v>800</v>
      </c>
      <c r="E32" s="23">
        <v>52</v>
      </c>
      <c r="F32" s="23">
        <v>52</v>
      </c>
    </row>
    <row r="33" spans="1:6" ht="18.75">
      <c r="A33" s="12" t="s">
        <v>128</v>
      </c>
      <c r="B33" s="51" t="s">
        <v>136</v>
      </c>
      <c r="C33" s="52"/>
      <c r="D33" s="52"/>
      <c r="E33" s="42">
        <f aca="true" t="shared" si="2" ref="E33:F35">E34</f>
        <v>53.7</v>
      </c>
      <c r="F33" s="42">
        <f t="shared" si="2"/>
        <v>53.7</v>
      </c>
    </row>
    <row r="34" spans="1:6" ht="23.25" customHeight="1">
      <c r="A34" s="9" t="s">
        <v>129</v>
      </c>
      <c r="B34" s="54" t="s">
        <v>137</v>
      </c>
      <c r="C34" s="3"/>
      <c r="D34" s="3"/>
      <c r="E34" s="23">
        <f t="shared" si="2"/>
        <v>53.7</v>
      </c>
      <c r="F34" s="23">
        <f t="shared" si="2"/>
        <v>53.7</v>
      </c>
    </row>
    <row r="35" spans="1:6" ht="18.75">
      <c r="A35" s="9" t="s">
        <v>66</v>
      </c>
      <c r="B35" s="54" t="s">
        <v>137</v>
      </c>
      <c r="C35" s="52">
        <v>9900000000</v>
      </c>
      <c r="D35" s="3"/>
      <c r="E35" s="23">
        <f t="shared" si="2"/>
        <v>53.7</v>
      </c>
      <c r="F35" s="23">
        <f t="shared" si="2"/>
        <v>53.7</v>
      </c>
    </row>
    <row r="36" spans="1:6" ht="75">
      <c r="A36" s="9" t="s">
        <v>130</v>
      </c>
      <c r="B36" s="54" t="s">
        <v>137</v>
      </c>
      <c r="C36" s="3">
        <v>9900051180</v>
      </c>
      <c r="D36" s="3"/>
      <c r="E36" s="23">
        <f>SUM(E37:E38)</f>
        <v>53.7</v>
      </c>
      <c r="F36" s="23">
        <f>SUM(F37:F38)</f>
        <v>53.7</v>
      </c>
    </row>
    <row r="37" spans="1:6" ht="95.25" customHeight="1">
      <c r="A37" s="9" t="s">
        <v>59</v>
      </c>
      <c r="B37" s="54" t="s">
        <v>137</v>
      </c>
      <c r="C37" s="3">
        <v>9900051180</v>
      </c>
      <c r="D37" s="3">
        <v>100</v>
      </c>
      <c r="E37" s="28">
        <v>52.7</v>
      </c>
      <c r="F37" s="28">
        <v>52.7</v>
      </c>
    </row>
    <row r="38" spans="1:6" ht="39.75" customHeight="1">
      <c r="A38" s="9" t="s">
        <v>60</v>
      </c>
      <c r="B38" s="54" t="s">
        <v>137</v>
      </c>
      <c r="C38" s="3">
        <v>9900051180</v>
      </c>
      <c r="D38" s="3">
        <v>200</v>
      </c>
      <c r="E38" s="28">
        <v>1</v>
      </c>
      <c r="F38" s="28">
        <v>1</v>
      </c>
    </row>
    <row r="39" spans="1:6" ht="56.25">
      <c r="A39" s="12" t="s">
        <v>131</v>
      </c>
      <c r="B39" s="51" t="s">
        <v>139</v>
      </c>
      <c r="C39" s="52"/>
      <c r="D39" s="52"/>
      <c r="E39" s="42">
        <f aca="true" t="shared" si="3" ref="E39:F41">E40</f>
        <v>52</v>
      </c>
      <c r="F39" s="42">
        <f t="shared" si="3"/>
        <v>52</v>
      </c>
    </row>
    <row r="40" spans="1:6" ht="18.75">
      <c r="A40" s="9" t="s">
        <v>132</v>
      </c>
      <c r="B40" s="54" t="s">
        <v>138</v>
      </c>
      <c r="C40" s="3"/>
      <c r="D40" s="3"/>
      <c r="E40" s="23">
        <f t="shared" si="3"/>
        <v>52</v>
      </c>
      <c r="F40" s="23">
        <f t="shared" si="3"/>
        <v>52</v>
      </c>
    </row>
    <row r="41" spans="1:6" ht="76.5" customHeight="1">
      <c r="A41" s="9" t="s">
        <v>173</v>
      </c>
      <c r="B41" s="54" t="s">
        <v>138</v>
      </c>
      <c r="C41" s="52">
        <v>1600000000</v>
      </c>
      <c r="D41" s="3"/>
      <c r="E41" s="23">
        <f t="shared" si="3"/>
        <v>52</v>
      </c>
      <c r="F41" s="23">
        <f t="shared" si="3"/>
        <v>52</v>
      </c>
    </row>
    <row r="42" spans="1:6" ht="37.5">
      <c r="A42" s="9" t="s">
        <v>133</v>
      </c>
      <c r="B42" s="54" t="s">
        <v>138</v>
      </c>
      <c r="C42" s="3">
        <v>1600024300</v>
      </c>
      <c r="D42" s="3"/>
      <c r="E42" s="23">
        <f>E43</f>
        <v>52</v>
      </c>
      <c r="F42" s="23">
        <f>F43</f>
        <v>52</v>
      </c>
    </row>
    <row r="43" spans="1:6" ht="37.5">
      <c r="A43" s="9" t="s">
        <v>60</v>
      </c>
      <c r="B43" s="54" t="s">
        <v>138</v>
      </c>
      <c r="C43" s="3">
        <v>1600024300</v>
      </c>
      <c r="D43" s="3">
        <v>200</v>
      </c>
      <c r="E43" s="23">
        <v>52</v>
      </c>
      <c r="F43" s="23">
        <v>52</v>
      </c>
    </row>
    <row r="44" spans="1:6" ht="18.75">
      <c r="A44" s="12" t="s">
        <v>68</v>
      </c>
      <c r="B44" s="51" t="s">
        <v>69</v>
      </c>
      <c r="C44" s="52"/>
      <c r="D44" s="52"/>
      <c r="E44" s="42">
        <f aca="true" t="shared" si="4" ref="E44:F47">E45</f>
        <v>160</v>
      </c>
      <c r="F44" s="42">
        <f t="shared" si="4"/>
        <v>160</v>
      </c>
    </row>
    <row r="45" spans="1:6" ht="18.75">
      <c r="A45" s="9" t="s">
        <v>134</v>
      </c>
      <c r="B45" s="54" t="s">
        <v>70</v>
      </c>
      <c r="C45" s="3"/>
      <c r="D45" s="3"/>
      <c r="E45" s="23">
        <f t="shared" si="4"/>
        <v>160</v>
      </c>
      <c r="F45" s="23">
        <f t="shared" si="4"/>
        <v>160</v>
      </c>
    </row>
    <row r="46" spans="1:6" ht="63" customHeight="1">
      <c r="A46" s="58" t="s">
        <v>156</v>
      </c>
      <c r="B46" s="54" t="s">
        <v>70</v>
      </c>
      <c r="C46" s="52">
        <v>2100000000</v>
      </c>
      <c r="D46" s="3"/>
      <c r="E46" s="23">
        <f t="shared" si="4"/>
        <v>160</v>
      </c>
      <c r="F46" s="23">
        <f t="shared" si="4"/>
        <v>160</v>
      </c>
    </row>
    <row r="47" spans="1:6" ht="18.75">
      <c r="A47" s="9" t="s">
        <v>134</v>
      </c>
      <c r="B47" s="54" t="s">
        <v>70</v>
      </c>
      <c r="C47" s="3">
        <v>2100003150</v>
      </c>
      <c r="D47" s="3"/>
      <c r="E47" s="23">
        <f t="shared" si="4"/>
        <v>160</v>
      </c>
      <c r="F47" s="23">
        <f t="shared" si="4"/>
        <v>160</v>
      </c>
    </row>
    <row r="48" spans="1:6" ht="37.5">
      <c r="A48" s="9" t="s">
        <v>60</v>
      </c>
      <c r="B48" s="54" t="s">
        <v>70</v>
      </c>
      <c r="C48" s="3">
        <v>2100003150</v>
      </c>
      <c r="D48" s="3">
        <v>200</v>
      </c>
      <c r="E48" s="23">
        <v>160</v>
      </c>
      <c r="F48" s="23">
        <v>160</v>
      </c>
    </row>
    <row r="49" spans="1:6" ht="37.5">
      <c r="A49" s="12" t="s">
        <v>71</v>
      </c>
      <c r="B49" s="51" t="s">
        <v>72</v>
      </c>
      <c r="C49" s="52"/>
      <c r="D49" s="52"/>
      <c r="E49" s="42">
        <f>E50</f>
        <v>1129.6</v>
      </c>
      <c r="F49" s="42">
        <f>F50</f>
        <v>1057.7</v>
      </c>
    </row>
    <row r="50" spans="1:6" ht="94.5" customHeight="1">
      <c r="A50" s="9" t="s">
        <v>174</v>
      </c>
      <c r="B50" s="54" t="s">
        <v>72</v>
      </c>
      <c r="C50" s="52">
        <v>2000000000</v>
      </c>
      <c r="D50" s="3"/>
      <c r="E50" s="23">
        <f>E51+E57</f>
        <v>1129.6</v>
      </c>
      <c r="F50" s="23">
        <f>F51+F57</f>
        <v>1057.7</v>
      </c>
    </row>
    <row r="51" spans="1:6" ht="18.75">
      <c r="A51" s="9" t="s">
        <v>73</v>
      </c>
      <c r="B51" s="54" t="s">
        <v>74</v>
      </c>
      <c r="C51" s="3"/>
      <c r="D51" s="3"/>
      <c r="E51" s="23">
        <f>E52+E56</f>
        <v>629.6</v>
      </c>
      <c r="F51" s="23">
        <f>F52+F56</f>
        <v>557.7</v>
      </c>
    </row>
    <row r="52" spans="1:6" ht="37.5">
      <c r="A52" s="9" t="s">
        <v>75</v>
      </c>
      <c r="B52" s="54" t="s">
        <v>74</v>
      </c>
      <c r="C52" s="3">
        <v>2000006050</v>
      </c>
      <c r="D52" s="3"/>
      <c r="E52" s="23">
        <f>SUM(E53:E55)</f>
        <v>620.1</v>
      </c>
      <c r="F52" s="23">
        <f>SUM(F53:F55)</f>
        <v>548.2</v>
      </c>
    </row>
    <row r="53" spans="1:6" ht="93" customHeight="1">
      <c r="A53" s="9" t="s">
        <v>59</v>
      </c>
      <c r="B53" s="54" t="s">
        <v>74</v>
      </c>
      <c r="C53" s="3">
        <v>2000006050</v>
      </c>
      <c r="D53" s="3">
        <v>100</v>
      </c>
      <c r="E53" s="23">
        <v>128.3</v>
      </c>
      <c r="F53" s="23">
        <v>128.3</v>
      </c>
    </row>
    <row r="54" spans="1:6" ht="37.5">
      <c r="A54" s="9" t="s">
        <v>60</v>
      </c>
      <c r="B54" s="54" t="s">
        <v>74</v>
      </c>
      <c r="C54" s="3">
        <v>2000006050</v>
      </c>
      <c r="D54" s="3">
        <v>200</v>
      </c>
      <c r="E54" s="23">
        <v>489.2</v>
      </c>
      <c r="F54" s="23">
        <v>417.3</v>
      </c>
    </row>
    <row r="55" spans="1:6" ht="18.75">
      <c r="A55" s="9" t="s">
        <v>61</v>
      </c>
      <c r="B55" s="54" t="s">
        <v>74</v>
      </c>
      <c r="C55" s="3">
        <v>2000006050</v>
      </c>
      <c r="D55" s="3">
        <v>800</v>
      </c>
      <c r="E55" s="23">
        <v>2.6</v>
      </c>
      <c r="F55" s="23">
        <v>2.6</v>
      </c>
    </row>
    <row r="56" spans="1:6" ht="37.5">
      <c r="A56" s="9" t="s">
        <v>60</v>
      </c>
      <c r="B56" s="54" t="s">
        <v>74</v>
      </c>
      <c r="C56" s="3">
        <v>2000006400</v>
      </c>
      <c r="D56" s="3">
        <v>200</v>
      </c>
      <c r="E56" s="23">
        <v>9.5</v>
      </c>
      <c r="F56" s="23">
        <v>9.5</v>
      </c>
    </row>
    <row r="57" spans="1:6" ht="37.5">
      <c r="A57" s="61" t="s">
        <v>148</v>
      </c>
      <c r="B57" s="54" t="s">
        <v>149</v>
      </c>
      <c r="C57" s="3">
        <v>2000074040</v>
      </c>
      <c r="D57" s="3"/>
      <c r="E57" s="23">
        <f>E58</f>
        <v>500</v>
      </c>
      <c r="F57" s="23">
        <f>F58</f>
        <v>500</v>
      </c>
    </row>
    <row r="58" spans="1:6" ht="37.5">
      <c r="A58" s="9" t="s">
        <v>60</v>
      </c>
      <c r="B58" s="54" t="s">
        <v>149</v>
      </c>
      <c r="C58" s="3">
        <v>2000074040</v>
      </c>
      <c r="D58" s="3">
        <v>200</v>
      </c>
      <c r="E58" s="23">
        <v>500</v>
      </c>
      <c r="F58" s="23">
        <v>500</v>
      </c>
    </row>
    <row r="59" spans="1:6" s="102" customFormat="1" ht="18.75">
      <c r="A59" s="74" t="s">
        <v>248</v>
      </c>
      <c r="B59" s="100">
        <v>1000</v>
      </c>
      <c r="C59" s="100"/>
      <c r="D59" s="100"/>
      <c r="E59" s="101">
        <f aca="true" t="shared" si="5" ref="E59:F62">E60</f>
        <v>0.5</v>
      </c>
      <c r="F59" s="101">
        <f t="shared" si="5"/>
        <v>0.5</v>
      </c>
    </row>
    <row r="60" spans="1:6" s="102" customFormat="1" ht="75">
      <c r="A60" s="58" t="s">
        <v>249</v>
      </c>
      <c r="B60" s="100" t="s">
        <v>250</v>
      </c>
      <c r="C60" s="100" t="s">
        <v>251</v>
      </c>
      <c r="D60" s="100"/>
      <c r="E60" s="101">
        <f t="shared" si="5"/>
        <v>0.5</v>
      </c>
      <c r="F60" s="101">
        <f t="shared" si="5"/>
        <v>0.5</v>
      </c>
    </row>
    <row r="61" spans="1:6" s="102" customFormat="1" ht="18.75">
      <c r="A61" s="58" t="s">
        <v>252</v>
      </c>
      <c r="B61" s="59">
        <v>1001</v>
      </c>
      <c r="C61" s="59"/>
      <c r="D61" s="59"/>
      <c r="E61" s="103">
        <f t="shared" si="5"/>
        <v>0.5</v>
      </c>
      <c r="F61" s="103">
        <f t="shared" si="5"/>
        <v>0.5</v>
      </c>
    </row>
    <row r="62" spans="1:6" s="102" customFormat="1" ht="18.75">
      <c r="A62" s="58" t="s">
        <v>253</v>
      </c>
      <c r="B62" s="59">
        <v>1001</v>
      </c>
      <c r="C62" s="59" t="s">
        <v>254</v>
      </c>
      <c r="D62" s="59"/>
      <c r="E62" s="103">
        <f t="shared" si="5"/>
        <v>0.5</v>
      </c>
      <c r="F62" s="103">
        <f t="shared" si="5"/>
        <v>0.5</v>
      </c>
    </row>
    <row r="63" spans="1:6" s="102" customFormat="1" ht="37.5">
      <c r="A63" s="58" t="s">
        <v>255</v>
      </c>
      <c r="B63" s="59">
        <v>1001</v>
      </c>
      <c r="C63" s="59" t="s">
        <v>254</v>
      </c>
      <c r="D63" s="59" t="s">
        <v>256</v>
      </c>
      <c r="E63" s="103">
        <v>0.5</v>
      </c>
      <c r="F63" s="103">
        <v>0.5</v>
      </c>
    </row>
    <row r="64" spans="1:6" s="56" customFormat="1" ht="18.75">
      <c r="A64" s="67" t="s">
        <v>77</v>
      </c>
      <c r="B64" s="68">
        <v>9999</v>
      </c>
      <c r="C64" s="68">
        <v>9999999999</v>
      </c>
      <c r="D64" s="68"/>
      <c r="E64" s="81">
        <f>E65</f>
        <v>73</v>
      </c>
      <c r="F64" s="81">
        <f>F65</f>
        <v>146</v>
      </c>
    </row>
    <row r="65" spans="1:6" ht="18.75">
      <c r="A65" s="70" t="s">
        <v>78</v>
      </c>
      <c r="B65" s="71">
        <v>9999</v>
      </c>
      <c r="C65" s="71">
        <v>9999999999</v>
      </c>
      <c r="D65" s="71">
        <v>999</v>
      </c>
      <c r="E65" s="82">
        <v>73</v>
      </c>
      <c r="F65" s="82">
        <v>146</v>
      </c>
    </row>
  </sheetData>
  <sheetProtection/>
  <mergeCells count="15">
    <mergeCell ref="E11:F11"/>
    <mergeCell ref="A11:A12"/>
    <mergeCell ref="B11:B12"/>
    <mergeCell ref="C11:C12"/>
    <mergeCell ref="D11:D12"/>
    <mergeCell ref="A7:F7"/>
    <mergeCell ref="A8:E8"/>
    <mergeCell ref="A9:F9"/>
    <mergeCell ref="A10:F10"/>
    <mergeCell ref="A6:F6"/>
    <mergeCell ref="A1:F1"/>
    <mergeCell ref="A2:F2"/>
    <mergeCell ref="A3:F3"/>
    <mergeCell ref="A4:F4"/>
    <mergeCell ref="A5:F5"/>
  </mergeCells>
  <printOptions/>
  <pageMargins left="0.8267716535433072" right="0.4330708661417323" top="0.4724409448818898" bottom="0.3937007874015748" header="0.2755905511811024" footer="0.5118110236220472"/>
  <pageSetup fitToHeight="5"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E51"/>
  <sheetViews>
    <sheetView zoomScale="70" zoomScaleNormal="70" zoomScalePageLayoutView="0" workbookViewId="0" topLeftCell="A1">
      <selection activeCell="A5" sqref="A5:D5"/>
    </sheetView>
  </sheetViews>
  <sheetFormatPr defaultColWidth="9.140625" defaultRowHeight="15"/>
  <cols>
    <col min="1" max="1" width="55.7109375" style="50" customWidth="1"/>
    <col min="2" max="2" width="18.28125" style="48" customWidth="1"/>
    <col min="3" max="3" width="8.28125" style="48" customWidth="1"/>
    <col min="4" max="4" width="11.7109375" style="48" customWidth="1"/>
    <col min="5" max="250" width="9.140625" style="48" customWidth="1"/>
    <col min="251" max="251" width="55.7109375" style="48" customWidth="1"/>
    <col min="252" max="252" width="12.00390625" style="48" customWidth="1"/>
    <col min="253" max="253" width="8.28125" style="48" customWidth="1"/>
    <col min="254" max="254" width="11.7109375" style="48" customWidth="1"/>
    <col min="255" max="255" width="9.57421875" style="48" bestFit="1" customWidth="1"/>
    <col min="256" max="16384" width="9.140625" style="48" customWidth="1"/>
  </cols>
  <sheetData>
    <row r="1" spans="1:4" s="47" customFormat="1" ht="18.75">
      <c r="A1" s="131" t="s">
        <v>144</v>
      </c>
      <c r="B1" s="131"/>
      <c r="C1" s="131"/>
      <c r="D1" s="131"/>
    </row>
    <row r="2" spans="1:4" s="47" customFormat="1" ht="18.75">
      <c r="A2" s="131" t="s">
        <v>168</v>
      </c>
      <c r="B2" s="131"/>
      <c r="C2" s="131"/>
      <c r="D2" s="131"/>
    </row>
    <row r="3" spans="1:4" s="47" customFormat="1" ht="18.75">
      <c r="A3" s="131" t="s">
        <v>1</v>
      </c>
      <c r="B3" s="131"/>
      <c r="C3" s="131"/>
      <c r="D3" s="131"/>
    </row>
    <row r="4" spans="1:4" s="47" customFormat="1" ht="18.75">
      <c r="A4" s="132" t="s">
        <v>257</v>
      </c>
      <c r="B4" s="132"/>
      <c r="C4" s="132"/>
      <c r="D4" s="132"/>
    </row>
    <row r="5" spans="1:4" s="47" customFormat="1" ht="18.75">
      <c r="A5" s="131" t="s">
        <v>169</v>
      </c>
      <c r="B5" s="131"/>
      <c r="C5" s="131"/>
      <c r="D5" s="131"/>
    </row>
    <row r="6" spans="1:4" s="47" customFormat="1" ht="18.75">
      <c r="A6" s="131" t="s">
        <v>1</v>
      </c>
      <c r="B6" s="131"/>
      <c r="C6" s="131"/>
      <c r="D6" s="131"/>
    </row>
    <row r="7" spans="1:4" s="47" customFormat="1" ht="18.75">
      <c r="A7" s="131" t="s">
        <v>185</v>
      </c>
      <c r="B7" s="131"/>
      <c r="C7" s="131"/>
      <c r="D7" s="131"/>
    </row>
    <row r="8" spans="1:4" ht="18.75">
      <c r="A8" s="109"/>
      <c r="B8" s="109"/>
      <c r="C8" s="109"/>
      <c r="D8" s="109"/>
    </row>
    <row r="9" spans="1:4" ht="81" customHeight="1">
      <c r="A9" s="110" t="s">
        <v>193</v>
      </c>
      <c r="B9" s="110"/>
      <c r="C9" s="110"/>
      <c r="D9" s="110"/>
    </row>
    <row r="10" spans="1:4" s="50" customFormat="1" ht="18.75">
      <c r="A10" s="133"/>
      <c r="B10" s="133"/>
      <c r="C10" s="133"/>
      <c r="D10" s="133"/>
    </row>
    <row r="11" spans="1:4" s="50" customFormat="1" ht="18.75">
      <c r="A11" s="135" t="s">
        <v>51</v>
      </c>
      <c r="B11" s="135" t="s">
        <v>53</v>
      </c>
      <c r="C11" s="135" t="s">
        <v>54</v>
      </c>
      <c r="D11" s="135" t="s">
        <v>80</v>
      </c>
    </row>
    <row r="12" spans="1:4" s="50" customFormat="1" ht="18.75">
      <c r="A12" s="136"/>
      <c r="B12" s="136"/>
      <c r="C12" s="136"/>
      <c r="D12" s="136"/>
    </row>
    <row r="13" spans="1:4" s="50" customFormat="1" ht="18.75">
      <c r="A13" s="66">
        <v>1</v>
      </c>
      <c r="B13" s="66">
        <v>2</v>
      </c>
      <c r="C13" s="66">
        <v>3</v>
      </c>
      <c r="D13" s="66">
        <v>4</v>
      </c>
    </row>
    <row r="14" spans="1:4" s="50" customFormat="1" ht="18.75">
      <c r="A14" s="12" t="s">
        <v>16</v>
      </c>
      <c r="B14" s="52"/>
      <c r="C14" s="52"/>
      <c r="D14" s="55">
        <f>D15+D23+D26+D28+D32+D35+D38+D47</f>
        <v>3678.8999999999996</v>
      </c>
    </row>
    <row r="15" spans="1:4" s="49" customFormat="1" ht="112.5">
      <c r="A15" s="12" t="s">
        <v>177</v>
      </c>
      <c r="B15" s="51" t="s">
        <v>145</v>
      </c>
      <c r="C15" s="52"/>
      <c r="D15" s="36">
        <f>D16+D18</f>
        <v>1958.1</v>
      </c>
    </row>
    <row r="16" spans="1:4" s="49" customFormat="1" ht="18.75">
      <c r="A16" s="9" t="s">
        <v>140</v>
      </c>
      <c r="B16" s="54" t="s">
        <v>146</v>
      </c>
      <c r="C16" s="3"/>
      <c r="D16" s="17">
        <f>D17</f>
        <v>653</v>
      </c>
    </row>
    <row r="17" spans="1:4" s="49" customFormat="1" ht="112.5">
      <c r="A17" s="9" t="s">
        <v>59</v>
      </c>
      <c r="B17" s="54" t="s">
        <v>146</v>
      </c>
      <c r="C17" s="3">
        <v>100</v>
      </c>
      <c r="D17" s="17">
        <v>653</v>
      </c>
    </row>
    <row r="18" spans="1:4" s="56" customFormat="1" ht="75.75" customHeight="1">
      <c r="A18" s="9" t="s">
        <v>62</v>
      </c>
      <c r="B18" s="3"/>
      <c r="C18" s="3"/>
      <c r="D18" s="17">
        <f>D19</f>
        <v>1305.1</v>
      </c>
    </row>
    <row r="19" spans="1:4" ht="37.5">
      <c r="A19" s="9" t="s">
        <v>58</v>
      </c>
      <c r="B19" s="54" t="s">
        <v>147</v>
      </c>
      <c r="C19" s="3"/>
      <c r="D19" s="17">
        <f>SUM(D20:D22)</f>
        <v>1305.1</v>
      </c>
    </row>
    <row r="20" spans="1:4" ht="112.5">
      <c r="A20" s="9" t="s">
        <v>59</v>
      </c>
      <c r="B20" s="54" t="s">
        <v>147</v>
      </c>
      <c r="C20" s="3">
        <v>100</v>
      </c>
      <c r="D20" s="17">
        <v>875</v>
      </c>
    </row>
    <row r="21" spans="1:4" s="56" customFormat="1" ht="37.5">
      <c r="A21" s="9" t="s">
        <v>60</v>
      </c>
      <c r="B21" s="54" t="s">
        <v>147</v>
      </c>
      <c r="C21" s="3">
        <v>200</v>
      </c>
      <c r="D21" s="17">
        <v>425.6</v>
      </c>
    </row>
    <row r="22" spans="1:4" s="56" customFormat="1" ht="18.75">
      <c r="A22" s="9" t="s">
        <v>61</v>
      </c>
      <c r="B22" s="54" t="s">
        <v>147</v>
      </c>
      <c r="C22" s="3">
        <v>800</v>
      </c>
      <c r="D22" s="17">
        <v>4.5</v>
      </c>
    </row>
    <row r="23" spans="1:4" s="56" customFormat="1" ht="18.75">
      <c r="A23" s="12" t="s">
        <v>66</v>
      </c>
      <c r="B23" s="52">
        <v>9900000000</v>
      </c>
      <c r="C23" s="52"/>
      <c r="D23" s="36">
        <v>1</v>
      </c>
    </row>
    <row r="24" spans="1:4" ht="18.75">
      <c r="A24" s="9" t="s">
        <v>67</v>
      </c>
      <c r="B24" s="3">
        <v>9900007500</v>
      </c>
      <c r="C24" s="3"/>
      <c r="D24" s="17">
        <f>D25</f>
        <v>1</v>
      </c>
    </row>
    <row r="25" spans="1:4" s="56" customFormat="1" ht="18.75">
      <c r="A25" s="9" t="s">
        <v>61</v>
      </c>
      <c r="B25" s="3">
        <v>9900007500</v>
      </c>
      <c r="C25" s="3">
        <v>800</v>
      </c>
      <c r="D25" s="17">
        <v>1</v>
      </c>
    </row>
    <row r="26" spans="1:4" s="56" customFormat="1" ht="56.25">
      <c r="A26" s="9" t="s">
        <v>159</v>
      </c>
      <c r="B26" s="51" t="s">
        <v>179</v>
      </c>
      <c r="C26" s="52"/>
      <c r="D26" s="55">
        <f>SUM(D27:D27)</f>
        <v>52</v>
      </c>
    </row>
    <row r="27" spans="1:4" ht="18.75">
      <c r="A27" s="9" t="s">
        <v>61</v>
      </c>
      <c r="B27" s="3">
        <v>1200092360</v>
      </c>
      <c r="C27" s="3">
        <v>800</v>
      </c>
      <c r="D27" s="73">
        <v>52</v>
      </c>
    </row>
    <row r="28" spans="1:4" s="56" customFormat="1" ht="18.75">
      <c r="A28" s="12" t="s">
        <v>66</v>
      </c>
      <c r="B28" s="52">
        <v>9900000000</v>
      </c>
      <c r="C28" s="52"/>
      <c r="D28" s="36">
        <f>D29</f>
        <v>53.7</v>
      </c>
    </row>
    <row r="29" spans="1:4" s="56" customFormat="1" ht="75">
      <c r="A29" s="9" t="s">
        <v>130</v>
      </c>
      <c r="B29" s="3">
        <v>9900051180</v>
      </c>
      <c r="C29" s="3"/>
      <c r="D29" s="17">
        <v>53.7</v>
      </c>
    </row>
    <row r="30" spans="1:5" s="56" customFormat="1" ht="112.5">
      <c r="A30" s="9" t="s">
        <v>59</v>
      </c>
      <c r="B30" s="3">
        <v>9900051180</v>
      </c>
      <c r="C30" s="3">
        <v>100</v>
      </c>
      <c r="D30" s="57">
        <v>52.7</v>
      </c>
      <c r="E30" s="48"/>
    </row>
    <row r="31" spans="1:5" s="56" customFormat="1" ht="37.5">
      <c r="A31" s="9" t="s">
        <v>60</v>
      </c>
      <c r="B31" s="3">
        <v>9900051180</v>
      </c>
      <c r="C31" s="3">
        <v>200</v>
      </c>
      <c r="D31" s="57">
        <v>1</v>
      </c>
      <c r="E31" s="48"/>
    </row>
    <row r="32" spans="1:4" s="56" customFormat="1" ht="93.75">
      <c r="A32" s="12" t="s">
        <v>172</v>
      </c>
      <c r="B32" s="52">
        <v>1600000000</v>
      </c>
      <c r="C32" s="52"/>
      <c r="D32" s="36">
        <f>D33</f>
        <v>52</v>
      </c>
    </row>
    <row r="33" spans="1:4" ht="37.5">
      <c r="A33" s="9" t="s">
        <v>133</v>
      </c>
      <c r="B33" s="3">
        <v>1600024300</v>
      </c>
      <c r="C33" s="3"/>
      <c r="D33" s="17">
        <f>SUM(D34:D34)</f>
        <v>52</v>
      </c>
    </row>
    <row r="34" spans="1:4" ht="37.5">
      <c r="A34" s="9" t="s">
        <v>60</v>
      </c>
      <c r="B34" s="3">
        <v>1600024300</v>
      </c>
      <c r="C34" s="3">
        <v>200</v>
      </c>
      <c r="D34" s="17">
        <v>52</v>
      </c>
    </row>
    <row r="35" spans="1:4" s="56" customFormat="1" ht="75">
      <c r="A35" s="74" t="s">
        <v>156</v>
      </c>
      <c r="B35" s="52">
        <v>2100000000</v>
      </c>
      <c r="C35" s="52"/>
      <c r="D35" s="36">
        <f>D36</f>
        <v>160</v>
      </c>
    </row>
    <row r="36" spans="1:4" ht="18.75">
      <c r="A36" s="9" t="s">
        <v>134</v>
      </c>
      <c r="B36" s="3">
        <v>2100003150</v>
      </c>
      <c r="C36" s="3"/>
      <c r="D36" s="17">
        <f>D37</f>
        <v>160</v>
      </c>
    </row>
    <row r="37" spans="1:4" ht="37.5">
      <c r="A37" s="9" t="s">
        <v>60</v>
      </c>
      <c r="B37" s="3">
        <v>2100003150</v>
      </c>
      <c r="C37" s="3">
        <v>200</v>
      </c>
      <c r="D37" s="17">
        <v>160</v>
      </c>
    </row>
    <row r="38" spans="1:4" s="56" customFormat="1" ht="113.25" customHeight="1">
      <c r="A38" s="12" t="s">
        <v>174</v>
      </c>
      <c r="B38" s="52">
        <v>2000000000</v>
      </c>
      <c r="C38" s="52"/>
      <c r="D38" s="36">
        <f>D39+D45</f>
        <v>1401.6</v>
      </c>
    </row>
    <row r="39" spans="1:4" ht="18.75">
      <c r="A39" s="9" t="s">
        <v>73</v>
      </c>
      <c r="B39" s="54"/>
      <c r="C39" s="3"/>
      <c r="D39" s="73">
        <f>D40+D44</f>
        <v>701.6</v>
      </c>
    </row>
    <row r="40" spans="1:4" ht="37.5">
      <c r="A40" s="9" t="s">
        <v>75</v>
      </c>
      <c r="B40" s="3">
        <v>2000006050</v>
      </c>
      <c r="C40" s="3"/>
      <c r="D40" s="17">
        <f>SUM(D41:D43)</f>
        <v>692.1</v>
      </c>
    </row>
    <row r="41" spans="1:4" ht="112.5">
      <c r="A41" s="9" t="s">
        <v>59</v>
      </c>
      <c r="B41" s="3">
        <v>2000006050</v>
      </c>
      <c r="C41" s="3">
        <v>100</v>
      </c>
      <c r="D41" s="23">
        <v>128.3</v>
      </c>
    </row>
    <row r="42" spans="1:4" ht="37.5">
      <c r="A42" s="9" t="s">
        <v>60</v>
      </c>
      <c r="B42" s="3">
        <v>2000006050</v>
      </c>
      <c r="C42" s="3">
        <v>200</v>
      </c>
      <c r="D42" s="23">
        <v>561.2</v>
      </c>
    </row>
    <row r="43" spans="1:4" ht="18.75">
      <c r="A43" s="9" t="s">
        <v>61</v>
      </c>
      <c r="B43" s="3">
        <v>2000006050</v>
      </c>
      <c r="C43" s="3">
        <v>800</v>
      </c>
      <c r="D43" s="23">
        <v>2.6</v>
      </c>
    </row>
    <row r="44" spans="1:4" ht="37.5">
      <c r="A44" s="9" t="s">
        <v>60</v>
      </c>
      <c r="B44" s="3">
        <v>2000006400</v>
      </c>
      <c r="C44" s="3">
        <v>200</v>
      </c>
      <c r="D44" s="23">
        <v>9.5</v>
      </c>
    </row>
    <row r="45" spans="1:4" ht="37.5">
      <c r="A45" s="61" t="s">
        <v>148</v>
      </c>
      <c r="B45" s="3">
        <v>2000074040</v>
      </c>
      <c r="C45" s="3"/>
      <c r="D45" s="73">
        <f>D46</f>
        <v>700</v>
      </c>
    </row>
    <row r="46" spans="1:4" ht="37.5">
      <c r="A46" s="9" t="s">
        <v>60</v>
      </c>
      <c r="B46" s="3">
        <v>2000074040</v>
      </c>
      <c r="C46" s="3">
        <v>200</v>
      </c>
      <c r="D46" s="73">
        <v>700</v>
      </c>
    </row>
    <row r="47" spans="1:4" ht="75">
      <c r="A47" s="58" t="s">
        <v>249</v>
      </c>
      <c r="B47" s="100" t="s">
        <v>251</v>
      </c>
      <c r="C47" s="100"/>
      <c r="D47" s="101">
        <f>D48</f>
        <v>0.5</v>
      </c>
    </row>
    <row r="48" spans="1:4" ht="18.75">
      <c r="A48" s="58" t="s">
        <v>252</v>
      </c>
      <c r="B48" s="59"/>
      <c r="C48" s="59"/>
      <c r="D48" s="103">
        <f>D49</f>
        <v>0.5</v>
      </c>
    </row>
    <row r="49" spans="1:4" s="60" customFormat="1" ht="18.75">
      <c r="A49" s="58" t="s">
        <v>253</v>
      </c>
      <c r="B49" s="59" t="s">
        <v>254</v>
      </c>
      <c r="C49" s="59"/>
      <c r="D49" s="103">
        <f>D50</f>
        <v>0.5</v>
      </c>
    </row>
    <row r="50" spans="1:4" s="60" customFormat="1" ht="37.5">
      <c r="A50" s="58" t="s">
        <v>255</v>
      </c>
      <c r="B50" s="59" t="s">
        <v>254</v>
      </c>
      <c r="C50" s="59" t="s">
        <v>256</v>
      </c>
      <c r="D50" s="103">
        <v>0.5</v>
      </c>
    </row>
    <row r="51" spans="1:4" s="60" customFormat="1" ht="18.75">
      <c r="A51" s="98"/>
      <c r="B51" s="99"/>
      <c r="C51" s="99"/>
      <c r="D51" s="104"/>
    </row>
  </sheetData>
  <sheetProtection/>
  <mergeCells count="14">
    <mergeCell ref="A11:A12"/>
    <mergeCell ref="B11:B12"/>
    <mergeCell ref="C11:C12"/>
    <mergeCell ref="D11:D12"/>
    <mergeCell ref="A7:D7"/>
    <mergeCell ref="A8:D8"/>
    <mergeCell ref="A9:D9"/>
    <mergeCell ref="A10:D10"/>
    <mergeCell ref="A6:D6"/>
    <mergeCell ref="A1:D1"/>
    <mergeCell ref="A2:D2"/>
    <mergeCell ref="A3:D3"/>
    <mergeCell ref="A4:D4"/>
    <mergeCell ref="A5:D5"/>
  </mergeCells>
  <printOptions/>
  <pageMargins left="0.7874015748031497" right="0.4330708661417323" top="0.3937007874015748" bottom="0.3937007874015748" header="0.2755905511811024" footer="0.5118110236220472"/>
  <pageSetup fitToHeight="5"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E52"/>
  <sheetViews>
    <sheetView zoomScale="80" zoomScaleNormal="80" zoomScalePageLayoutView="0" workbookViewId="0" topLeftCell="A1">
      <selection activeCell="A5" sqref="A5:E5"/>
    </sheetView>
  </sheetViews>
  <sheetFormatPr defaultColWidth="14.421875" defaultRowHeight="15"/>
  <cols>
    <col min="1" max="1" width="55.7109375" style="50" customWidth="1"/>
    <col min="2" max="2" width="16.28125" style="48" customWidth="1"/>
    <col min="3" max="3" width="8.28125" style="48" customWidth="1"/>
    <col min="4" max="4" width="14.421875" style="48" customWidth="1"/>
    <col min="5" max="5" width="14.7109375" style="48" customWidth="1"/>
    <col min="6" max="252" width="9.140625" style="48" customWidth="1"/>
    <col min="253" max="253" width="55.7109375" style="48" customWidth="1"/>
    <col min="254" max="254" width="12.00390625" style="48" customWidth="1"/>
    <col min="255" max="255" width="8.28125" style="48" customWidth="1"/>
    <col min="256" max="16384" width="14.421875" style="48" customWidth="1"/>
  </cols>
  <sheetData>
    <row r="1" spans="1:5" s="47" customFormat="1" ht="18.75">
      <c r="A1" s="131" t="s">
        <v>143</v>
      </c>
      <c r="B1" s="131"/>
      <c r="C1" s="131"/>
      <c r="D1" s="131"/>
      <c r="E1" s="131"/>
    </row>
    <row r="2" spans="1:5" s="47" customFormat="1" ht="18.75">
      <c r="A2" s="131" t="s">
        <v>168</v>
      </c>
      <c r="B2" s="131"/>
      <c r="C2" s="131"/>
      <c r="D2" s="131"/>
      <c r="E2" s="131"/>
    </row>
    <row r="3" spans="1:5" s="47" customFormat="1" ht="18.75">
      <c r="A3" s="131" t="s">
        <v>1</v>
      </c>
      <c r="B3" s="131"/>
      <c r="C3" s="131"/>
      <c r="D3" s="131"/>
      <c r="E3" s="131"/>
    </row>
    <row r="4" spans="1:5" s="47" customFormat="1" ht="18.75">
      <c r="A4" s="132" t="s">
        <v>260</v>
      </c>
      <c r="B4" s="132"/>
      <c r="C4" s="132"/>
      <c r="D4" s="132"/>
      <c r="E4" s="132"/>
    </row>
    <row r="5" spans="1:5" s="47" customFormat="1" ht="18.75">
      <c r="A5" s="131" t="s">
        <v>169</v>
      </c>
      <c r="B5" s="131"/>
      <c r="C5" s="131"/>
      <c r="D5" s="131"/>
      <c r="E5" s="131"/>
    </row>
    <row r="6" spans="1:5" s="47" customFormat="1" ht="18.75">
      <c r="A6" s="131" t="s">
        <v>1</v>
      </c>
      <c r="B6" s="131"/>
      <c r="C6" s="131"/>
      <c r="D6" s="131"/>
      <c r="E6" s="131"/>
    </row>
    <row r="7" spans="1:5" s="47" customFormat="1" ht="18.75">
      <c r="A7" s="131" t="s">
        <v>185</v>
      </c>
      <c r="B7" s="131"/>
      <c r="C7" s="131"/>
      <c r="D7" s="131"/>
      <c r="E7" s="131"/>
    </row>
    <row r="8" spans="1:4" ht="18.75">
      <c r="A8" s="109"/>
      <c r="B8" s="109"/>
      <c r="C8" s="109"/>
      <c r="D8" s="109"/>
    </row>
    <row r="9" spans="1:5" ht="76.5" customHeight="1">
      <c r="A9" s="110" t="s">
        <v>194</v>
      </c>
      <c r="B9" s="110"/>
      <c r="C9" s="110"/>
      <c r="D9" s="110"/>
      <c r="E9" s="110"/>
    </row>
    <row r="10" spans="1:5" s="50" customFormat="1" ht="18.75">
      <c r="A10" s="133"/>
      <c r="B10" s="133"/>
      <c r="C10" s="133"/>
      <c r="D10" s="133"/>
      <c r="E10" s="133"/>
    </row>
    <row r="11" spans="1:5" s="50" customFormat="1" ht="18.75">
      <c r="A11" s="135" t="s">
        <v>51</v>
      </c>
      <c r="B11" s="135" t="s">
        <v>53</v>
      </c>
      <c r="C11" s="135" t="s">
        <v>54</v>
      </c>
      <c r="D11" s="134" t="s">
        <v>80</v>
      </c>
      <c r="E11" s="134"/>
    </row>
    <row r="12" spans="1:5" s="50" customFormat="1" ht="18.75">
      <c r="A12" s="136"/>
      <c r="B12" s="136"/>
      <c r="C12" s="136"/>
      <c r="D12" s="32" t="s">
        <v>154</v>
      </c>
      <c r="E12" s="33" t="s">
        <v>190</v>
      </c>
    </row>
    <row r="13" spans="1:5" s="50" customFormat="1" ht="18.75">
      <c r="A13" s="66">
        <v>1</v>
      </c>
      <c r="B13" s="66">
        <v>2</v>
      </c>
      <c r="C13" s="66">
        <v>3</v>
      </c>
      <c r="D13" s="66">
        <v>4</v>
      </c>
      <c r="E13" s="66">
        <v>5</v>
      </c>
    </row>
    <row r="14" spans="1:5" s="50" customFormat="1" ht="18.75">
      <c r="A14" s="12" t="s">
        <v>16</v>
      </c>
      <c r="B14" s="52"/>
      <c r="C14" s="52"/>
      <c r="D14" s="55">
        <f>D15+D23+D26+D28+D32+D35+D38+D51+D47</f>
        <v>3479.8999999999996</v>
      </c>
      <c r="E14" s="55">
        <f>E15+E23+E26+E28+E32+E35+E38+E51+E47</f>
        <v>3481</v>
      </c>
    </row>
    <row r="15" spans="1:5" s="50" customFormat="1" ht="112.5">
      <c r="A15" s="12" t="s">
        <v>170</v>
      </c>
      <c r="B15" s="51" t="s">
        <v>145</v>
      </c>
      <c r="C15" s="52"/>
      <c r="D15" s="36">
        <f>D16+D18</f>
        <v>1958.1</v>
      </c>
      <c r="E15" s="36">
        <f>E16+E18</f>
        <v>1958.1</v>
      </c>
    </row>
    <row r="16" spans="1:5" s="50" customFormat="1" ht="18.75">
      <c r="A16" s="9" t="s">
        <v>140</v>
      </c>
      <c r="B16" s="54" t="s">
        <v>146</v>
      </c>
      <c r="C16" s="3"/>
      <c r="D16" s="17">
        <f>D17</f>
        <v>653</v>
      </c>
      <c r="E16" s="17">
        <f>E17</f>
        <v>653</v>
      </c>
    </row>
    <row r="17" spans="1:5" s="50" customFormat="1" ht="95.25" customHeight="1">
      <c r="A17" s="9" t="s">
        <v>59</v>
      </c>
      <c r="B17" s="54" t="s">
        <v>146</v>
      </c>
      <c r="C17" s="3">
        <v>100</v>
      </c>
      <c r="D17" s="17">
        <v>653</v>
      </c>
      <c r="E17" s="17">
        <v>653</v>
      </c>
    </row>
    <row r="18" spans="1:5" s="50" customFormat="1" ht="76.5" customHeight="1">
      <c r="A18" s="9" t="s">
        <v>62</v>
      </c>
      <c r="B18" s="3"/>
      <c r="C18" s="3"/>
      <c r="D18" s="17">
        <f>D19</f>
        <v>1305.1</v>
      </c>
      <c r="E18" s="17">
        <f>E19</f>
        <v>1305.1</v>
      </c>
    </row>
    <row r="19" spans="1:5" s="50" customFormat="1" ht="37.5">
      <c r="A19" s="9" t="s">
        <v>58</v>
      </c>
      <c r="B19" s="54" t="s">
        <v>147</v>
      </c>
      <c r="C19" s="3"/>
      <c r="D19" s="17">
        <f>SUM(D20:D22)</f>
        <v>1305.1</v>
      </c>
      <c r="E19" s="17">
        <f>SUM(E20:E22)</f>
        <v>1305.1</v>
      </c>
    </row>
    <row r="20" spans="1:5" s="50" customFormat="1" ht="91.5" customHeight="1">
      <c r="A20" s="9" t="s">
        <v>59</v>
      </c>
      <c r="B20" s="54" t="s">
        <v>147</v>
      </c>
      <c r="C20" s="3">
        <v>100</v>
      </c>
      <c r="D20" s="17">
        <v>875</v>
      </c>
      <c r="E20" s="17">
        <v>875</v>
      </c>
    </row>
    <row r="21" spans="1:5" s="49" customFormat="1" ht="37.5">
      <c r="A21" s="9" t="s">
        <v>60</v>
      </c>
      <c r="B21" s="54" t="s">
        <v>147</v>
      </c>
      <c r="C21" s="3">
        <v>200</v>
      </c>
      <c r="D21" s="17">
        <v>425.6</v>
      </c>
      <c r="E21" s="17">
        <v>425.6</v>
      </c>
    </row>
    <row r="22" spans="1:5" s="50" customFormat="1" ht="18.75">
      <c r="A22" s="9" t="s">
        <v>61</v>
      </c>
      <c r="B22" s="54" t="s">
        <v>147</v>
      </c>
      <c r="C22" s="3">
        <v>800</v>
      </c>
      <c r="D22" s="17">
        <v>4.5</v>
      </c>
      <c r="E22" s="17">
        <v>4.5</v>
      </c>
    </row>
    <row r="23" spans="1:5" s="50" customFormat="1" ht="18.75">
      <c r="A23" s="12" t="s">
        <v>66</v>
      </c>
      <c r="B23" s="52">
        <v>9900000000</v>
      </c>
      <c r="C23" s="52"/>
      <c r="D23" s="36">
        <f>D24</f>
        <v>1</v>
      </c>
      <c r="E23" s="36">
        <f>E24</f>
        <v>1</v>
      </c>
    </row>
    <row r="24" spans="1:5" s="50" customFormat="1" ht="18.75">
      <c r="A24" s="9" t="s">
        <v>67</v>
      </c>
      <c r="B24" s="3">
        <v>9900007500</v>
      </c>
      <c r="C24" s="3"/>
      <c r="D24" s="17">
        <f>D25</f>
        <v>1</v>
      </c>
      <c r="E24" s="17">
        <f>E25</f>
        <v>1</v>
      </c>
    </row>
    <row r="25" spans="1:5" s="50" customFormat="1" ht="18.75">
      <c r="A25" s="9" t="s">
        <v>61</v>
      </c>
      <c r="B25" s="3">
        <v>9900007500</v>
      </c>
      <c r="C25" s="3">
        <v>800</v>
      </c>
      <c r="D25" s="17">
        <v>1</v>
      </c>
      <c r="E25" s="17">
        <v>1</v>
      </c>
    </row>
    <row r="26" spans="1:5" s="56" customFormat="1" ht="56.25">
      <c r="A26" s="9" t="s">
        <v>159</v>
      </c>
      <c r="B26" s="51" t="s">
        <v>179</v>
      </c>
      <c r="C26" s="52"/>
      <c r="D26" s="55">
        <f>SUM(D27:D27)</f>
        <v>52</v>
      </c>
      <c r="E26" s="55">
        <f>SUM(E27:E27)</f>
        <v>52</v>
      </c>
    </row>
    <row r="27" spans="1:5" ht="18.75">
      <c r="A27" s="9" t="s">
        <v>61</v>
      </c>
      <c r="B27" s="3">
        <v>1200092360</v>
      </c>
      <c r="C27" s="3">
        <v>800</v>
      </c>
      <c r="D27" s="73">
        <v>52</v>
      </c>
      <c r="E27" s="73">
        <v>52</v>
      </c>
    </row>
    <row r="28" spans="1:5" s="56" customFormat="1" ht="18.75">
      <c r="A28" s="12" t="s">
        <v>66</v>
      </c>
      <c r="B28" s="52">
        <v>9900000000</v>
      </c>
      <c r="C28" s="52"/>
      <c r="D28" s="36">
        <f>D29</f>
        <v>53.7</v>
      </c>
      <c r="E28" s="36">
        <f>E29</f>
        <v>53.7</v>
      </c>
    </row>
    <row r="29" spans="1:5" ht="75">
      <c r="A29" s="9" t="s">
        <v>130</v>
      </c>
      <c r="B29" s="3">
        <v>9900051180</v>
      </c>
      <c r="C29" s="3"/>
      <c r="D29" s="17">
        <v>53.7</v>
      </c>
      <c r="E29" s="17">
        <v>53.7</v>
      </c>
    </row>
    <row r="30" spans="1:5" ht="96.75" customHeight="1">
      <c r="A30" s="9" t="s">
        <v>59</v>
      </c>
      <c r="B30" s="3">
        <v>9900051180</v>
      </c>
      <c r="C30" s="3">
        <v>100</v>
      </c>
      <c r="D30" s="57">
        <v>52.7</v>
      </c>
      <c r="E30" s="57">
        <v>52.7</v>
      </c>
    </row>
    <row r="31" spans="1:5" ht="37.5">
      <c r="A31" s="9" t="s">
        <v>60</v>
      </c>
      <c r="B31" s="3">
        <v>9900051180</v>
      </c>
      <c r="C31" s="3">
        <v>200</v>
      </c>
      <c r="D31" s="57">
        <v>1</v>
      </c>
      <c r="E31" s="57">
        <v>1</v>
      </c>
    </row>
    <row r="32" spans="1:5" ht="93.75">
      <c r="A32" s="12" t="s">
        <v>173</v>
      </c>
      <c r="B32" s="52">
        <v>1600000000</v>
      </c>
      <c r="C32" s="52"/>
      <c r="D32" s="36">
        <f>D33</f>
        <v>52</v>
      </c>
      <c r="E32" s="36">
        <f>E33</f>
        <v>52</v>
      </c>
    </row>
    <row r="33" spans="1:5" s="56" customFormat="1" ht="37.5">
      <c r="A33" s="9" t="s">
        <v>133</v>
      </c>
      <c r="B33" s="3">
        <v>1600024300</v>
      </c>
      <c r="C33" s="3"/>
      <c r="D33" s="17">
        <f>SUM(D34:D34)</f>
        <v>52</v>
      </c>
      <c r="E33" s="17">
        <f>SUM(E34:E34)</f>
        <v>52</v>
      </c>
    </row>
    <row r="34" spans="1:5" ht="37.5">
      <c r="A34" s="9" t="s">
        <v>60</v>
      </c>
      <c r="B34" s="3">
        <v>1600024300</v>
      </c>
      <c r="C34" s="3">
        <v>200</v>
      </c>
      <c r="D34" s="17">
        <v>52</v>
      </c>
      <c r="E34" s="17">
        <v>52</v>
      </c>
    </row>
    <row r="35" spans="1:5" s="56" customFormat="1" ht="75">
      <c r="A35" s="74" t="s">
        <v>156</v>
      </c>
      <c r="B35" s="52">
        <v>2100000000</v>
      </c>
      <c r="C35" s="52"/>
      <c r="D35" s="36">
        <f>D36</f>
        <v>160</v>
      </c>
      <c r="E35" s="36">
        <f>E36</f>
        <v>160</v>
      </c>
    </row>
    <row r="36" spans="1:5" ht="18.75">
      <c r="A36" s="9" t="s">
        <v>134</v>
      </c>
      <c r="B36" s="3">
        <v>2100003150</v>
      </c>
      <c r="C36" s="3"/>
      <c r="D36" s="17">
        <f>D37</f>
        <v>160</v>
      </c>
      <c r="E36" s="17">
        <f>E37</f>
        <v>160</v>
      </c>
    </row>
    <row r="37" spans="1:5" ht="37.5">
      <c r="A37" s="9" t="s">
        <v>60</v>
      </c>
      <c r="B37" s="3">
        <v>2100003150</v>
      </c>
      <c r="C37" s="3">
        <v>200</v>
      </c>
      <c r="D37" s="17">
        <v>160</v>
      </c>
      <c r="E37" s="17">
        <v>160</v>
      </c>
    </row>
    <row r="38" spans="1:5" ht="112.5" customHeight="1">
      <c r="A38" s="12" t="s">
        <v>174</v>
      </c>
      <c r="B38" s="52">
        <v>2000000000</v>
      </c>
      <c r="C38" s="52"/>
      <c r="D38" s="36">
        <f>D39+D45</f>
        <v>1129.6</v>
      </c>
      <c r="E38" s="36">
        <f>E39+E45</f>
        <v>1057.7</v>
      </c>
    </row>
    <row r="39" spans="1:5" ht="18.75">
      <c r="A39" s="9" t="s">
        <v>73</v>
      </c>
      <c r="B39" s="59"/>
      <c r="C39" s="3"/>
      <c r="D39" s="17">
        <f>D40+D44</f>
        <v>629.6</v>
      </c>
      <c r="E39" s="17">
        <f>E40+E44</f>
        <v>557.7</v>
      </c>
    </row>
    <row r="40" spans="1:5" ht="37.5">
      <c r="A40" s="9" t="s">
        <v>75</v>
      </c>
      <c r="B40" s="3">
        <v>2000006050</v>
      </c>
      <c r="C40" s="3"/>
      <c r="D40" s="17">
        <f>SUM(D41:D43)</f>
        <v>620.1</v>
      </c>
      <c r="E40" s="17">
        <f>SUM(E41:E43)</f>
        <v>548.2</v>
      </c>
    </row>
    <row r="41" spans="1:5" ht="94.5" customHeight="1">
      <c r="A41" s="9" t="s">
        <v>59</v>
      </c>
      <c r="B41" s="3">
        <v>2000006050</v>
      </c>
      <c r="C41" s="75">
        <v>100</v>
      </c>
      <c r="D41" s="23">
        <v>128.3</v>
      </c>
      <c r="E41" s="23">
        <v>128.3</v>
      </c>
    </row>
    <row r="42" spans="1:5" ht="37.5">
      <c r="A42" s="9" t="s">
        <v>60</v>
      </c>
      <c r="B42" s="3">
        <v>2000006050</v>
      </c>
      <c r="C42" s="3">
        <v>200</v>
      </c>
      <c r="D42" s="23">
        <v>489.2</v>
      </c>
      <c r="E42" s="23">
        <v>417.3</v>
      </c>
    </row>
    <row r="43" spans="1:5" ht="18.75">
      <c r="A43" s="9" t="s">
        <v>61</v>
      </c>
      <c r="B43" s="3">
        <v>2000006050</v>
      </c>
      <c r="C43" s="3">
        <v>200</v>
      </c>
      <c r="D43" s="23">
        <v>2.6</v>
      </c>
      <c r="E43" s="23">
        <v>2.6</v>
      </c>
    </row>
    <row r="44" spans="1:5" ht="37.5">
      <c r="A44" s="9" t="s">
        <v>60</v>
      </c>
      <c r="B44" s="3">
        <v>2000006400</v>
      </c>
      <c r="C44" s="3">
        <v>200</v>
      </c>
      <c r="D44" s="17">
        <v>9.5</v>
      </c>
      <c r="E44" s="17">
        <v>9.5</v>
      </c>
    </row>
    <row r="45" spans="1:5" ht="37.5">
      <c r="A45" s="61" t="s">
        <v>148</v>
      </c>
      <c r="B45" s="75">
        <v>2000074040</v>
      </c>
      <c r="C45" s="75"/>
      <c r="D45" s="17">
        <v>500</v>
      </c>
      <c r="E45" s="17">
        <f>E46</f>
        <v>500</v>
      </c>
    </row>
    <row r="46" spans="1:5" ht="37.5">
      <c r="A46" s="9" t="s">
        <v>60</v>
      </c>
      <c r="B46" s="75">
        <v>2000074040</v>
      </c>
      <c r="C46" s="75">
        <v>200</v>
      </c>
      <c r="D46" s="17">
        <v>500</v>
      </c>
      <c r="E46" s="17">
        <v>500</v>
      </c>
    </row>
    <row r="47" spans="1:5" ht="75">
      <c r="A47" s="58" t="s">
        <v>249</v>
      </c>
      <c r="B47" s="100" t="s">
        <v>251</v>
      </c>
      <c r="C47" s="100"/>
      <c r="D47" s="106">
        <v>0.5</v>
      </c>
      <c r="E47" s="106">
        <v>0.5</v>
      </c>
    </row>
    <row r="48" spans="1:5" ht="18.75">
      <c r="A48" s="58" t="s">
        <v>252</v>
      </c>
      <c r="B48" s="59"/>
      <c r="C48" s="59"/>
      <c r="D48" s="105">
        <v>0.5</v>
      </c>
      <c r="E48" s="105">
        <v>0.5</v>
      </c>
    </row>
    <row r="49" spans="1:5" s="60" customFormat="1" ht="18.75">
      <c r="A49" s="58" t="s">
        <v>253</v>
      </c>
      <c r="B49" s="59" t="s">
        <v>254</v>
      </c>
      <c r="C49" s="59"/>
      <c r="D49" s="105">
        <v>0.5</v>
      </c>
      <c r="E49" s="105">
        <v>0.5</v>
      </c>
    </row>
    <row r="50" spans="1:5" s="60" customFormat="1" ht="37.5">
      <c r="A50" s="58" t="s">
        <v>255</v>
      </c>
      <c r="B50" s="59" t="s">
        <v>254</v>
      </c>
      <c r="C50" s="59" t="s">
        <v>256</v>
      </c>
      <c r="D50" s="105">
        <v>0.5</v>
      </c>
      <c r="E50" s="105">
        <v>0.5</v>
      </c>
    </row>
    <row r="51" spans="1:5" s="56" customFormat="1" ht="18.75">
      <c r="A51" s="67" t="s">
        <v>77</v>
      </c>
      <c r="B51" s="68">
        <v>9999999999</v>
      </c>
      <c r="C51" s="68"/>
      <c r="D51" s="69">
        <f>D52</f>
        <v>73</v>
      </c>
      <c r="E51" s="69">
        <f>E52</f>
        <v>146</v>
      </c>
    </row>
    <row r="52" spans="1:5" ht="18.75">
      <c r="A52" s="70" t="s">
        <v>78</v>
      </c>
      <c r="B52" s="71">
        <v>9999999999</v>
      </c>
      <c r="C52" s="71">
        <v>999</v>
      </c>
      <c r="D52" s="72">
        <v>73</v>
      </c>
      <c r="E52" s="72">
        <v>146</v>
      </c>
    </row>
  </sheetData>
  <sheetProtection/>
  <mergeCells count="14">
    <mergeCell ref="A11:A12"/>
    <mergeCell ref="B11:B12"/>
    <mergeCell ref="C11:C12"/>
    <mergeCell ref="D11:E11"/>
    <mergeCell ref="A7:E7"/>
    <mergeCell ref="A8:D8"/>
    <mergeCell ref="A9:E9"/>
    <mergeCell ref="A10:E10"/>
    <mergeCell ref="A6:E6"/>
    <mergeCell ref="A1:E1"/>
    <mergeCell ref="A2:E2"/>
    <mergeCell ref="A3:E3"/>
    <mergeCell ref="A4:E4"/>
    <mergeCell ref="A5:E5"/>
  </mergeCells>
  <printOptions/>
  <pageMargins left="0.8267716535433072" right="0.4330708661417323" top="0.3937007874015748" bottom="0.3937007874015748" header="0.2755905511811024" footer="0.5118110236220472"/>
  <pageSetup fitToHeight="3"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F54"/>
  <sheetViews>
    <sheetView zoomScale="70" zoomScaleNormal="70" zoomScalePageLayoutView="0" workbookViewId="0" topLeftCell="A1">
      <selection activeCell="A5" sqref="A5:E5"/>
    </sheetView>
  </sheetViews>
  <sheetFormatPr defaultColWidth="9.140625" defaultRowHeight="15"/>
  <cols>
    <col min="1" max="1" width="55.7109375" style="50" customWidth="1"/>
    <col min="2" max="2" width="7.57421875" style="50" customWidth="1"/>
    <col min="3" max="3" width="15.28125" style="48" customWidth="1"/>
    <col min="4" max="4" width="8.28125" style="48" customWidth="1"/>
    <col min="5" max="5" width="11.7109375" style="48" customWidth="1"/>
    <col min="6" max="6" width="9.57421875" style="48" bestFit="1" customWidth="1"/>
    <col min="7" max="16384" width="9.140625" style="48" customWidth="1"/>
  </cols>
  <sheetData>
    <row r="1" spans="1:5" s="47" customFormat="1" ht="18.75">
      <c r="A1" s="131" t="s">
        <v>126</v>
      </c>
      <c r="B1" s="131"/>
      <c r="C1" s="131"/>
      <c r="D1" s="131"/>
      <c r="E1" s="131"/>
    </row>
    <row r="2" spans="1:5" s="47" customFormat="1" ht="18.75">
      <c r="A2" s="131" t="s">
        <v>168</v>
      </c>
      <c r="B2" s="131"/>
      <c r="C2" s="131"/>
      <c r="D2" s="131"/>
      <c r="E2" s="131"/>
    </row>
    <row r="3" spans="1:5" s="47" customFormat="1" ht="18.75">
      <c r="A3" s="131" t="s">
        <v>1</v>
      </c>
      <c r="B3" s="131"/>
      <c r="C3" s="131"/>
      <c r="D3" s="131"/>
      <c r="E3" s="131"/>
    </row>
    <row r="4" spans="1:5" s="47" customFormat="1" ht="18.75">
      <c r="A4" s="132" t="s">
        <v>257</v>
      </c>
      <c r="B4" s="132"/>
      <c r="C4" s="132"/>
      <c r="D4" s="132"/>
      <c r="E4" s="132"/>
    </row>
    <row r="5" spans="1:5" s="47" customFormat="1" ht="18.75">
      <c r="A5" s="131" t="s">
        <v>169</v>
      </c>
      <c r="B5" s="131"/>
      <c r="C5" s="131"/>
      <c r="D5" s="131"/>
      <c r="E5" s="131"/>
    </row>
    <row r="6" spans="1:5" s="47" customFormat="1" ht="18.75">
      <c r="A6" s="131" t="s">
        <v>1</v>
      </c>
      <c r="B6" s="131"/>
      <c r="C6" s="131"/>
      <c r="D6" s="131"/>
      <c r="E6" s="131"/>
    </row>
    <row r="7" spans="1:5" s="47" customFormat="1" ht="18.75">
      <c r="A7" s="131" t="s">
        <v>185</v>
      </c>
      <c r="B7" s="131"/>
      <c r="C7" s="131"/>
      <c r="D7" s="131"/>
      <c r="E7" s="131"/>
    </row>
    <row r="8" spans="1:5" ht="18.75">
      <c r="A8" s="109"/>
      <c r="B8" s="109"/>
      <c r="C8" s="109"/>
      <c r="D8" s="109"/>
      <c r="E8" s="109"/>
    </row>
    <row r="9" spans="1:6" ht="69" customHeight="1">
      <c r="A9" s="110" t="s">
        <v>195</v>
      </c>
      <c r="B9" s="110"/>
      <c r="C9" s="110"/>
      <c r="D9" s="110"/>
      <c r="E9" s="110"/>
      <c r="F9" s="49"/>
    </row>
    <row r="10" spans="1:5" s="50" customFormat="1" ht="18.75">
      <c r="A10" s="133"/>
      <c r="B10" s="133"/>
      <c r="C10" s="133"/>
      <c r="D10" s="133"/>
      <c r="E10" s="133"/>
    </row>
    <row r="11" spans="1:6" s="50" customFormat="1" ht="18.75">
      <c r="A11" s="135" t="s">
        <v>51</v>
      </c>
      <c r="B11" s="137" t="s">
        <v>79</v>
      </c>
      <c r="C11" s="137" t="s">
        <v>53</v>
      </c>
      <c r="D11" s="137" t="s">
        <v>54</v>
      </c>
      <c r="E11" s="137" t="s">
        <v>80</v>
      </c>
      <c r="F11" s="76"/>
    </row>
    <row r="12" spans="1:5" s="50" customFormat="1" ht="18.75">
      <c r="A12" s="136"/>
      <c r="B12" s="138"/>
      <c r="C12" s="138"/>
      <c r="D12" s="138"/>
      <c r="E12" s="138"/>
    </row>
    <row r="13" spans="1:5" s="50" customFormat="1" ht="18.75">
      <c r="A13" s="66">
        <v>1</v>
      </c>
      <c r="B13" s="66">
        <v>2</v>
      </c>
      <c r="C13" s="66">
        <v>2</v>
      </c>
      <c r="D13" s="66">
        <v>3</v>
      </c>
      <c r="E13" s="66">
        <v>4</v>
      </c>
    </row>
    <row r="14" spans="1:6" s="50" customFormat="1" ht="18.75">
      <c r="A14" s="12" t="s">
        <v>16</v>
      </c>
      <c r="B14" s="67"/>
      <c r="C14" s="52"/>
      <c r="D14" s="52"/>
      <c r="E14" s="55">
        <f>E15</f>
        <v>3678.8999999999996</v>
      </c>
      <c r="F14" s="76"/>
    </row>
    <row r="15" spans="1:6" s="50" customFormat="1" ht="75">
      <c r="A15" s="12" t="s">
        <v>175</v>
      </c>
      <c r="B15" s="67">
        <v>791</v>
      </c>
      <c r="C15" s="52"/>
      <c r="D15" s="52"/>
      <c r="E15" s="55">
        <f>E16+E20+E25+E28+E31+E35+E38+E41+E50</f>
        <v>3678.8999999999996</v>
      </c>
      <c r="F15" s="76"/>
    </row>
    <row r="16" spans="1:6" s="50" customFormat="1" ht="112.5">
      <c r="A16" s="12" t="s">
        <v>176</v>
      </c>
      <c r="B16" s="67">
        <v>791</v>
      </c>
      <c r="C16" s="51" t="s">
        <v>145</v>
      </c>
      <c r="D16" s="52"/>
      <c r="E16" s="36">
        <f>E17</f>
        <v>653</v>
      </c>
      <c r="F16" s="76"/>
    </row>
    <row r="17" spans="1:6" s="50" customFormat="1" ht="18.75">
      <c r="A17" s="9" t="s">
        <v>140</v>
      </c>
      <c r="B17" s="67">
        <v>791</v>
      </c>
      <c r="C17" s="54" t="s">
        <v>146</v>
      </c>
      <c r="D17" s="3"/>
      <c r="E17" s="17">
        <f>E18</f>
        <v>653</v>
      </c>
      <c r="F17" s="49"/>
    </row>
    <row r="18" spans="1:5" s="50" customFormat="1" ht="112.5">
      <c r="A18" s="9" t="s">
        <v>59</v>
      </c>
      <c r="B18" s="70">
        <v>791</v>
      </c>
      <c r="C18" s="54" t="s">
        <v>146</v>
      </c>
      <c r="D18" s="3">
        <v>100</v>
      </c>
      <c r="E18" s="17">
        <v>653</v>
      </c>
    </row>
    <row r="19" spans="1:5" s="50" customFormat="1" ht="78" customHeight="1">
      <c r="A19" s="9" t="s">
        <v>62</v>
      </c>
      <c r="B19" s="70">
        <v>791</v>
      </c>
      <c r="C19" s="3"/>
      <c r="D19" s="3"/>
      <c r="E19" s="17">
        <f>E20</f>
        <v>1305.1</v>
      </c>
    </row>
    <row r="20" spans="1:5" s="50" customFormat="1" ht="112.5">
      <c r="A20" s="12" t="s">
        <v>176</v>
      </c>
      <c r="B20" s="70">
        <v>791</v>
      </c>
      <c r="C20" s="51" t="s">
        <v>145</v>
      </c>
      <c r="D20" s="52"/>
      <c r="E20" s="36">
        <f>E21</f>
        <v>1305.1</v>
      </c>
    </row>
    <row r="21" spans="1:5" s="49" customFormat="1" ht="37.5">
      <c r="A21" s="9" t="s">
        <v>58</v>
      </c>
      <c r="B21" s="67">
        <v>791</v>
      </c>
      <c r="C21" s="54" t="s">
        <v>147</v>
      </c>
      <c r="D21" s="3"/>
      <c r="E21" s="17">
        <f>E22+E23+E24</f>
        <v>1305.1</v>
      </c>
    </row>
    <row r="22" spans="1:6" s="50" customFormat="1" ht="112.5">
      <c r="A22" s="9" t="s">
        <v>59</v>
      </c>
      <c r="B22" s="70">
        <v>791</v>
      </c>
      <c r="C22" s="54" t="s">
        <v>147</v>
      </c>
      <c r="D22" s="3">
        <v>100</v>
      </c>
      <c r="E22" s="17">
        <v>875</v>
      </c>
      <c r="F22" s="56"/>
    </row>
    <row r="23" spans="1:6" s="50" customFormat="1" ht="37.5">
      <c r="A23" s="9" t="s">
        <v>60</v>
      </c>
      <c r="B23" s="70">
        <v>791</v>
      </c>
      <c r="C23" s="54" t="s">
        <v>147</v>
      </c>
      <c r="D23" s="3">
        <v>200</v>
      </c>
      <c r="E23" s="17">
        <v>425.6</v>
      </c>
      <c r="F23" s="48"/>
    </row>
    <row r="24" spans="1:6" s="49" customFormat="1" ht="18.75">
      <c r="A24" s="9" t="s">
        <v>61</v>
      </c>
      <c r="B24" s="67">
        <v>791</v>
      </c>
      <c r="C24" s="54" t="s">
        <v>147</v>
      </c>
      <c r="D24" s="3">
        <v>800</v>
      </c>
      <c r="E24" s="17">
        <v>4.5</v>
      </c>
      <c r="F24" s="48"/>
    </row>
    <row r="25" spans="1:6" s="50" customFormat="1" ht="18.75">
      <c r="A25" s="12" t="s">
        <v>66</v>
      </c>
      <c r="B25" s="70">
        <v>791</v>
      </c>
      <c r="C25" s="52">
        <v>9900000000</v>
      </c>
      <c r="D25" s="52"/>
      <c r="E25" s="36">
        <f>E26</f>
        <v>1</v>
      </c>
      <c r="F25" s="48"/>
    </row>
    <row r="26" spans="1:6" s="50" customFormat="1" ht="18.75">
      <c r="A26" s="9" t="s">
        <v>67</v>
      </c>
      <c r="B26" s="70">
        <v>791</v>
      </c>
      <c r="C26" s="3">
        <v>9900007500</v>
      </c>
      <c r="D26" s="3"/>
      <c r="E26" s="17">
        <f>E27</f>
        <v>1</v>
      </c>
      <c r="F26" s="48"/>
    </row>
    <row r="27" spans="1:6" s="50" customFormat="1" ht="18.75">
      <c r="A27" s="9" t="s">
        <v>61</v>
      </c>
      <c r="B27" s="70">
        <v>791</v>
      </c>
      <c r="C27" s="3">
        <v>9900007500</v>
      </c>
      <c r="D27" s="3">
        <v>800</v>
      </c>
      <c r="E27" s="17">
        <v>1</v>
      </c>
      <c r="F27" s="48"/>
    </row>
    <row r="28" spans="1:5" s="56" customFormat="1" ht="37.5">
      <c r="A28" s="12" t="s">
        <v>157</v>
      </c>
      <c r="B28" s="67">
        <v>791</v>
      </c>
      <c r="C28" s="52"/>
      <c r="D28" s="52"/>
      <c r="E28" s="36">
        <f>SUM(E30:E30)</f>
        <v>52</v>
      </c>
    </row>
    <row r="29" spans="1:5" s="56" customFormat="1" ht="56.25">
      <c r="A29" s="9" t="s">
        <v>159</v>
      </c>
      <c r="B29" s="70">
        <v>791</v>
      </c>
      <c r="C29" s="52">
        <v>1200000000</v>
      </c>
      <c r="D29" s="52"/>
      <c r="E29" s="36">
        <f>SUM(E30:E30)</f>
        <v>52</v>
      </c>
    </row>
    <row r="30" spans="1:5" ht="18.75">
      <c r="A30" s="9" t="s">
        <v>61</v>
      </c>
      <c r="B30" s="70">
        <v>791</v>
      </c>
      <c r="C30" s="3">
        <v>1200092360</v>
      </c>
      <c r="D30" s="3">
        <v>800</v>
      </c>
      <c r="E30" s="17">
        <v>52</v>
      </c>
    </row>
    <row r="31" spans="1:6" s="50" customFormat="1" ht="18.75">
      <c r="A31" s="12" t="s">
        <v>66</v>
      </c>
      <c r="B31" s="70">
        <v>791</v>
      </c>
      <c r="C31" s="52">
        <v>9900000000</v>
      </c>
      <c r="D31" s="52"/>
      <c r="E31" s="36">
        <f>E32</f>
        <v>53.7</v>
      </c>
      <c r="F31" s="48"/>
    </row>
    <row r="32" spans="1:6" s="56" customFormat="1" ht="75">
      <c r="A32" s="9" t="s">
        <v>130</v>
      </c>
      <c r="B32" s="67">
        <v>791</v>
      </c>
      <c r="C32" s="3">
        <v>9900051180</v>
      </c>
      <c r="D32" s="3"/>
      <c r="E32" s="17">
        <v>53.7</v>
      </c>
      <c r="F32" s="48"/>
    </row>
    <row r="33" spans="1:6" ht="117" customHeight="1">
      <c r="A33" s="9" t="s">
        <v>59</v>
      </c>
      <c r="B33" s="70">
        <v>791</v>
      </c>
      <c r="C33" s="3">
        <v>9900051180</v>
      </c>
      <c r="D33" s="3">
        <v>100</v>
      </c>
      <c r="E33" s="57">
        <v>52.7</v>
      </c>
      <c r="F33" s="56"/>
    </row>
    <row r="34" spans="1:6" ht="37.5">
      <c r="A34" s="9" t="s">
        <v>60</v>
      </c>
      <c r="B34" s="70">
        <v>791</v>
      </c>
      <c r="C34" s="3">
        <v>9900051180</v>
      </c>
      <c r="D34" s="3">
        <v>200</v>
      </c>
      <c r="E34" s="57">
        <v>1</v>
      </c>
      <c r="F34" s="56"/>
    </row>
    <row r="35" spans="1:5" ht="93.75">
      <c r="A35" s="12" t="s">
        <v>173</v>
      </c>
      <c r="B35" s="70">
        <v>791</v>
      </c>
      <c r="C35" s="52">
        <v>1600000000</v>
      </c>
      <c r="D35" s="52"/>
      <c r="E35" s="36">
        <f>E36</f>
        <v>52</v>
      </c>
    </row>
    <row r="36" spans="1:6" ht="37.5">
      <c r="A36" s="9" t="s">
        <v>133</v>
      </c>
      <c r="B36" s="70">
        <v>791</v>
      </c>
      <c r="C36" s="3">
        <v>1600024300</v>
      </c>
      <c r="D36" s="3"/>
      <c r="E36" s="17">
        <f>SUM(E37:E37)</f>
        <v>52</v>
      </c>
      <c r="F36" s="56"/>
    </row>
    <row r="37" spans="1:5" ht="37.5">
      <c r="A37" s="9" t="s">
        <v>60</v>
      </c>
      <c r="B37" s="70">
        <v>791</v>
      </c>
      <c r="C37" s="3">
        <v>1600024300</v>
      </c>
      <c r="D37" s="3">
        <v>200</v>
      </c>
      <c r="E37" s="17">
        <v>52</v>
      </c>
    </row>
    <row r="38" spans="1:6" ht="75">
      <c r="A38" s="74" t="s">
        <v>156</v>
      </c>
      <c r="B38" s="70">
        <v>791</v>
      </c>
      <c r="C38" s="52">
        <v>2100000000</v>
      </c>
      <c r="D38" s="52"/>
      <c r="E38" s="36">
        <f>E39</f>
        <v>160</v>
      </c>
      <c r="F38" s="56"/>
    </row>
    <row r="39" spans="1:6" s="56" customFormat="1" ht="18.75">
      <c r="A39" s="9" t="s">
        <v>134</v>
      </c>
      <c r="B39" s="67">
        <v>791</v>
      </c>
      <c r="C39" s="3">
        <v>2100003150</v>
      </c>
      <c r="D39" s="3"/>
      <c r="E39" s="17">
        <f>E40</f>
        <v>160</v>
      </c>
      <c r="F39" s="48"/>
    </row>
    <row r="40" spans="1:5" ht="37.5">
      <c r="A40" s="9" t="s">
        <v>60</v>
      </c>
      <c r="B40" s="70">
        <v>791</v>
      </c>
      <c r="C40" s="3">
        <v>2100003150</v>
      </c>
      <c r="D40" s="3">
        <v>200</v>
      </c>
      <c r="E40" s="17">
        <v>160</v>
      </c>
    </row>
    <row r="41" spans="1:5" ht="116.25" customHeight="1">
      <c r="A41" s="12" t="s">
        <v>174</v>
      </c>
      <c r="B41" s="70">
        <v>791</v>
      </c>
      <c r="C41" s="52">
        <v>2000000000</v>
      </c>
      <c r="D41" s="52"/>
      <c r="E41" s="36">
        <f>E42+E48</f>
        <v>1401.6</v>
      </c>
    </row>
    <row r="42" spans="1:5" ht="18.75">
      <c r="A42" s="9" t="s">
        <v>73</v>
      </c>
      <c r="B42" s="70">
        <v>791</v>
      </c>
      <c r="C42" s="75"/>
      <c r="D42" s="75"/>
      <c r="E42" s="17">
        <f>E43+E47</f>
        <v>701.6</v>
      </c>
    </row>
    <row r="43" spans="1:6" s="56" customFormat="1" ht="37.5">
      <c r="A43" s="9" t="s">
        <v>75</v>
      </c>
      <c r="B43" s="67">
        <v>791</v>
      </c>
      <c r="C43" s="3">
        <v>2000006050</v>
      </c>
      <c r="D43" s="3"/>
      <c r="E43" s="17">
        <f>SUM(E44:E46)</f>
        <v>692.1</v>
      </c>
      <c r="F43" s="48"/>
    </row>
    <row r="44" spans="1:5" ht="117" customHeight="1">
      <c r="A44" s="9" t="s">
        <v>59</v>
      </c>
      <c r="B44" s="70">
        <v>791</v>
      </c>
      <c r="C44" s="3">
        <v>2000006050</v>
      </c>
      <c r="D44" s="3">
        <v>100</v>
      </c>
      <c r="E44" s="23">
        <v>128.3</v>
      </c>
    </row>
    <row r="45" spans="1:6" ht="37.5">
      <c r="A45" s="9" t="s">
        <v>60</v>
      </c>
      <c r="B45" s="70">
        <v>791</v>
      </c>
      <c r="C45" s="3">
        <v>2000006050</v>
      </c>
      <c r="D45" s="3">
        <v>200</v>
      </c>
      <c r="E45" s="23">
        <v>561.2</v>
      </c>
      <c r="F45" s="56"/>
    </row>
    <row r="46" spans="1:6" ht="18.75">
      <c r="A46" s="9" t="s">
        <v>61</v>
      </c>
      <c r="B46" s="70">
        <v>791</v>
      </c>
      <c r="C46" s="3">
        <v>2000006050</v>
      </c>
      <c r="D46" s="3">
        <v>800</v>
      </c>
      <c r="E46" s="23">
        <v>2.6</v>
      </c>
      <c r="F46" s="56"/>
    </row>
    <row r="47" spans="1:6" ht="37.5">
      <c r="A47" s="9" t="s">
        <v>60</v>
      </c>
      <c r="B47" s="70">
        <v>791</v>
      </c>
      <c r="C47" s="3">
        <v>2000006400</v>
      </c>
      <c r="D47" s="3">
        <v>200</v>
      </c>
      <c r="E47" s="17">
        <v>9.5</v>
      </c>
      <c r="F47" s="56"/>
    </row>
    <row r="48" spans="1:5" s="60" customFormat="1" ht="37.5">
      <c r="A48" s="61" t="s">
        <v>148</v>
      </c>
      <c r="B48" s="70">
        <v>791</v>
      </c>
      <c r="C48" s="3">
        <v>2000074040</v>
      </c>
      <c r="D48" s="3"/>
      <c r="E48" s="17">
        <f>E49</f>
        <v>700</v>
      </c>
    </row>
    <row r="49" spans="1:5" s="60" customFormat="1" ht="37.5">
      <c r="A49" s="9" t="s">
        <v>60</v>
      </c>
      <c r="B49" s="70">
        <v>791</v>
      </c>
      <c r="C49" s="3">
        <v>2000074040</v>
      </c>
      <c r="D49" s="3">
        <v>200</v>
      </c>
      <c r="E49" s="17">
        <v>700</v>
      </c>
    </row>
    <row r="50" spans="1:5" s="102" customFormat="1" ht="18.75">
      <c r="A50" s="74" t="s">
        <v>248</v>
      </c>
      <c r="B50" s="67">
        <v>791</v>
      </c>
      <c r="C50" s="100"/>
      <c r="D50" s="100"/>
      <c r="E50" s="101">
        <f>E51+E55+E58+E64+E69+E72</f>
        <v>0.5</v>
      </c>
    </row>
    <row r="51" spans="1:5" s="102" customFormat="1" ht="75">
      <c r="A51" s="58" t="s">
        <v>249</v>
      </c>
      <c r="B51" s="70">
        <v>791</v>
      </c>
      <c r="C51" s="59" t="s">
        <v>251</v>
      </c>
      <c r="D51" s="59"/>
      <c r="E51" s="103">
        <f>E52</f>
        <v>0.5</v>
      </c>
    </row>
    <row r="52" spans="1:5" s="102" customFormat="1" ht="18.75">
      <c r="A52" s="58" t="s">
        <v>252</v>
      </c>
      <c r="B52" s="70">
        <v>791</v>
      </c>
      <c r="C52" s="59"/>
      <c r="D52" s="59"/>
      <c r="E52" s="103">
        <f>E53</f>
        <v>0.5</v>
      </c>
    </row>
    <row r="53" spans="1:5" s="102" customFormat="1" ht="18.75">
      <c r="A53" s="58" t="s">
        <v>253</v>
      </c>
      <c r="B53" s="70">
        <v>791</v>
      </c>
      <c r="C53" s="59" t="s">
        <v>254</v>
      </c>
      <c r="D53" s="59"/>
      <c r="E53" s="103">
        <f>E54</f>
        <v>0.5</v>
      </c>
    </row>
    <row r="54" spans="1:5" s="102" customFormat="1" ht="37.5">
      <c r="A54" s="58" t="s">
        <v>255</v>
      </c>
      <c r="B54" s="70">
        <v>791</v>
      </c>
      <c r="C54" s="59" t="s">
        <v>254</v>
      </c>
      <c r="D54" s="59" t="s">
        <v>256</v>
      </c>
      <c r="E54" s="103">
        <v>0.5</v>
      </c>
    </row>
  </sheetData>
  <sheetProtection/>
  <mergeCells count="15">
    <mergeCell ref="E11:E12"/>
    <mergeCell ref="A11:A12"/>
    <mergeCell ref="B11:B12"/>
    <mergeCell ref="C11:C12"/>
    <mergeCell ref="D11:D12"/>
    <mergeCell ref="A7:E7"/>
    <mergeCell ref="A8:E8"/>
    <mergeCell ref="A9:E9"/>
    <mergeCell ref="A10:E10"/>
    <mergeCell ref="A6:E6"/>
    <mergeCell ref="A1:E1"/>
    <mergeCell ref="A2:E2"/>
    <mergeCell ref="A3:E3"/>
    <mergeCell ref="A4:E4"/>
    <mergeCell ref="A5:E5"/>
  </mergeCells>
  <printOptions/>
  <pageMargins left="0.7874015748031497" right="0.4330708661417323" top="0.3937007874015748" bottom="0.3937007874015748" header="0.2755905511811024" footer="0.5118110236220472"/>
  <pageSetup fitToHeight="5"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2019-12-24T16:03:33Z</cp:lastPrinted>
  <dcterms:created xsi:type="dcterms:W3CDTF">2006-09-28T05:33:49Z</dcterms:created>
  <dcterms:modified xsi:type="dcterms:W3CDTF">2019-12-24T16:06:16Z</dcterms:modified>
  <cp:category/>
  <cp:version/>
  <cp:contentType/>
  <cp:contentStatus/>
</cp:coreProperties>
</file>