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560" activeTab="2"/>
  </bookViews>
  <sheets>
    <sheet name="Прил. 1 доходы" sheetId="1" r:id="rId1"/>
    <sheet name="Прил.2 ведомств." sheetId="2" r:id="rId2"/>
    <sheet name="Прил.3 по разд." sheetId="3" r:id="rId3"/>
  </sheets>
  <calcPr calcId="145621"/>
</workbook>
</file>

<file path=xl/calcChain.xml><?xml version="1.0" encoding="utf-8"?>
<calcChain xmlns="http://schemas.openxmlformats.org/spreadsheetml/2006/main">
  <c r="E13" i="3" l="1"/>
  <c r="E40" i="3"/>
  <c r="E39" i="3" s="1"/>
  <c r="E42" i="3"/>
  <c r="E41" i="3" s="1"/>
  <c r="E14" i="3"/>
  <c r="E73" i="3"/>
  <c r="E75" i="3"/>
  <c r="E74" i="3" s="1"/>
  <c r="E71" i="3"/>
  <c r="E70" i="3" s="1"/>
  <c r="E68" i="3"/>
  <c r="E67" i="3" s="1"/>
  <c r="E56" i="3"/>
  <c r="E57" i="3"/>
  <c r="E64" i="3"/>
  <c r="E58" i="3"/>
  <c r="E36" i="3"/>
  <c r="E27" i="3"/>
  <c r="E26" i="3" s="1"/>
  <c r="E25" i="3" s="1"/>
  <c r="E21" i="3"/>
  <c r="E20" i="3" s="1"/>
  <c r="E19" i="3" s="1"/>
  <c r="E44" i="2"/>
  <c r="E45" i="2"/>
  <c r="E15" i="2"/>
  <c r="E16" i="2"/>
  <c r="E17" i="2"/>
  <c r="E61" i="2"/>
  <c r="E60" i="2" s="1"/>
  <c r="E66" i="3" l="1"/>
  <c r="E58" i="2" l="1"/>
  <c r="E57" i="2"/>
  <c r="E55" i="2"/>
  <c r="E46" i="2"/>
  <c r="E52" i="2"/>
  <c r="E42" i="2"/>
  <c r="E41" i="2" s="1"/>
  <c r="E34" i="2"/>
  <c r="E33" i="2" s="1"/>
  <c r="E30" i="2"/>
  <c r="E29" i="2" s="1"/>
  <c r="E24" i="2"/>
  <c r="E23" i="2" s="1"/>
  <c r="C31" i="1" l="1"/>
  <c r="C12" i="1"/>
  <c r="C13" i="1"/>
  <c r="C28" i="1"/>
  <c r="E53" i="3" l="1"/>
  <c r="C26" i="1" l="1"/>
  <c r="E49" i="3" l="1"/>
  <c r="E31" i="3"/>
  <c r="E30" i="3" s="1"/>
  <c r="E29" i="3" s="1"/>
  <c r="E50" i="2"/>
  <c r="E27" i="2"/>
  <c r="E26" i="2" s="1"/>
  <c r="E19" i="2" l="1"/>
  <c r="C30" i="1"/>
  <c r="E62" i="3"/>
  <c r="E35" i="3"/>
  <c r="E34" i="3" s="1"/>
  <c r="E33" i="3" s="1"/>
  <c r="E17" i="3"/>
  <c r="E16" i="3" s="1"/>
  <c r="E15" i="3" s="1"/>
  <c r="E39" i="2"/>
  <c r="E37" i="2"/>
  <c r="C24" i="1"/>
  <c r="C21" i="1"/>
  <c r="C19" i="1" s="1"/>
  <c r="C17" i="1"/>
  <c r="C16" i="1" s="1"/>
  <c r="C14" i="1"/>
  <c r="C11" i="1" l="1"/>
  <c r="E46" i="3"/>
  <c r="E45" i="3" s="1"/>
  <c r="E44" i="3" s="1"/>
  <c r="E36" i="2"/>
  <c r="E55" i="3" l="1"/>
  <c r="E14" i="2"/>
</calcChain>
</file>

<file path=xl/sharedStrings.xml><?xml version="1.0" encoding="utf-8"?>
<sst xmlns="http://schemas.openxmlformats.org/spreadsheetml/2006/main" count="309" uniqueCount="159">
  <si>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</si>
  <si>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</si>
  <si>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</si>
  <si>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</si>
  <si>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</si>
  <si>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</si>
  <si>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</si>
  <si>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</si>
  <si>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</si>
  <si>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</si>
  <si>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</si>
  <si>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</si>
  <si>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</si>
  <si>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</si>
  <si>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</si>
  <si>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</si>
  <si>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</si>
  <si>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</si>
  <si>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</si>
  <si>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</si>
  <si>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</si>
  <si>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</si>
  <si>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</si>
  <si>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</si>
  <si>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</si>
  <si>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</si>
  <si>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</si>
  <si>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</si>
  <si>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</si>
  <si>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</si>
  <si>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</si>
  <si>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</si>
  <si>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</si>
  <si>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</si>
  <si>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</si>
  <si>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</si>
  <si>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</si>
  <si>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</si>
  <si>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</si>
  <si>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</si>
  <si>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</si>
  <si>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</si>
  <si>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</si>
  <si>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</si>
  <si>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</si>
  <si>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</si>
  <si>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</si>
  <si>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</si>
  <si>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</si>
  <si>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</si>
  <si>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</si>
  <si>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</si>
  <si>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</si>
  <si>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</si>
  <si>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</si>
  <si>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</si>
  <si>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</si>
  <si>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Мероприятия по благоустройству территорий населенных пунктов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</si>
  <si>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</si>
  <si>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</si>
  <si>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</si>
  <si>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</si>
  <si>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</si>
  <si>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</si>
  <si>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</si>
  <si>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</si>
  <si>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</si>
  <si>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</si>
  <si>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</si>
  <si>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</si>
  <si>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</si>
  <si>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</si>
  <si>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0409</t>
  </si>
  <si>
    <t>ЖИЛИЩНО-КОММУНАЛЬНОЕ ХОЗЯЙСТВО</t>
  </si>
  <si>
    <t>0500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</si>
  <si>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</si>
  <si>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</si>
  <si>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</si>
  <si>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</si>
  <si>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>Приложение 2</t>
  </si>
  <si>
    <t>040000000</t>
  </si>
  <si>
    <t>Приложение 3</t>
  </si>
  <si>
    <t>2</t>
  </si>
  <si>
    <t>0113</t>
  </si>
  <si>
    <t>Другие общегосударственные вопросы</t>
  </si>
  <si>
    <t>к решению Совета сельского поселения Шаровский сельсовет</t>
  </si>
  <si>
    <t xml:space="preserve">сельского поселения  Шаровский сельсовет муниципального района </t>
  </si>
  <si>
    <t xml:space="preserve">к решению Совета сельского поселения Шаровский сельсовет </t>
  </si>
  <si>
    <t>Администрация сельского поселения Шаровский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</si>
  <si>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Шаровский сельсовет муниципального района Белебеевский район Республики Башкортостан</t>
  </si>
  <si>
    <t>Муниципальная программа «Модернизация и реформирование жилищно-коммунального хозяйства в сельском поселении Шаровский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</si>
  <si>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Шаровский сельсовет </t>
  </si>
  <si>
    <t>Муниципальная программа «Совершенствование деятельности Администрации сельского поселения  Шаровский сельсовет муниципального района Белебеевский район Республики Башкортостан</t>
  </si>
  <si>
    <t>2 02 15001 10 0000 151</t>
  </si>
  <si>
    <t>2 02 15002 10 0000 151</t>
  </si>
  <si>
    <t>2 02 35118 10 0000 151</t>
  </si>
  <si>
    <t>2 02 40014 10 7301 151</t>
  </si>
  <si>
    <t xml:space="preserve">Муниципальная программа «Развитие автомобильных дорог в  муниципальном районе Белебеевский район Республики Башкортостан </t>
  </si>
  <si>
    <t xml:space="preserve">"Муниципальная программа"Управление имуществом,находящемся в собственности муниципального района Белебеевский район Республики Башкортостан </t>
  </si>
  <si>
    <t>Управление имуществом,находящемся в собственности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</si>
  <si>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</si>
  <si>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</si>
  <si>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2 02 49999 10 7404 151</t>
  </si>
  <si>
    <t>0400051180</t>
  </si>
  <si>
    <t>Другие  вопросыв области национальной экономики</t>
  </si>
  <si>
    <t>0412</t>
  </si>
  <si>
    <t>Белебеевский район Республики Башкортостан за 2019 год»</t>
  </si>
  <si>
    <t xml:space="preserve">Доходы бюджета сельского поселения Шаровский сельсовет муниципального района Белебеевский район Республики Башкортостан за  2019 год по кодам классификации  доходов бюджетов
</t>
  </si>
  <si>
    <t xml:space="preserve">Ведомственная структура расходов бюджета сельского поселения Шаровский сельсовет  муниципального района Белебеевский район Республики Башкортостан  за 2019 год  </t>
  </si>
  <si>
    <t>муниципального района Белебеевский район Республики Башкортостан за 2019 год"</t>
  </si>
  <si>
    <t xml:space="preserve">Распределение бюджетных ассигнований сельского поселения Шаровский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2019 год  </t>
  </si>
  <si>
    <t xml:space="preserve">1 11 05025 10863 120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</si>
  <si>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</si>
  <si>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</si>
  <si>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</si>
  <si>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 xml:space="preserve"> 1 14 02025 10863 430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</si>
  <si>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</t>
  </si>
  <si>
    <t>2 02 49999 10 7231 151</t>
  </si>
  <si>
    <t>2 07 05030 10 6100 151</t>
  </si>
  <si>
    <t>Прочие безвозмездные поступления в  бюджеты сельских поселений</t>
  </si>
  <si>
    <t>Непрограммные расходы</t>
  </si>
  <si>
    <t>Обеспечение проведение выборов</t>
  </si>
  <si>
    <t xml:space="preserve">Материально-техническое и финансовое обеспечение деятельности органов местного самоуправления </t>
  </si>
  <si>
    <t>9900051180</t>
  </si>
  <si>
    <t>Мероприятия по развитию инфраструктуры объектов противопожарной службы</t>
  </si>
  <si>
    <t>Муниципальная программа «Пожарная безопасность в сельском поселений Шаровский сельсовет муниципальном районе Белебеевский район Республики Башкортостан на 2017-2021 годы</t>
  </si>
  <si>
    <t>Муниципальная программа «Стимулирование развития жилищного строительства в муниципальном районе Белебеевский район Республики Башкортостан</t>
  </si>
  <si>
    <t>Стимулирование развития жилищного строительства</t>
  </si>
  <si>
    <t>Улучшение уличного освещения</t>
  </si>
  <si>
    <t>20Б01S2310</t>
  </si>
  <si>
    <t xml:space="preserve"> Участие  в организации деятельности  по сбору, утилизации и переработке отходов</t>
  </si>
  <si>
    <t>2000074040</t>
  </si>
  <si>
    <t>200</t>
  </si>
  <si>
    <t>Модернизация и реформирование жилищно-коммунального хозяйства</t>
  </si>
  <si>
    <t>Муниципальная программа"Экология и природные ресурсы  муниципального района Белебеевский район Республики Башкортостан"</t>
  </si>
  <si>
    <t>0100000000</t>
  </si>
  <si>
    <t>Организация по сбору, утилизации и переработке отходов</t>
  </si>
  <si>
    <t>0100041200</t>
  </si>
  <si>
    <t>Муниципальная программа"Социальная поддержка отдельных категорий граждан в муниципальном районе Белебеевский район Республики Башкортостан"</t>
  </si>
  <si>
    <t>Социальная поддержка отдельных категорий граждан</t>
  </si>
  <si>
    <t>финансирование расходов на содержание органов местного самоуправления поселений (в части выплаты доплат к государственной пенсии за выслугу лет на муниципальной службе)</t>
  </si>
  <si>
    <t>500</t>
  </si>
  <si>
    <t>Обеспечение проведения выборов</t>
  </si>
  <si>
    <t>0107</t>
  </si>
  <si>
    <t>функционирование органов местного самоуправления</t>
  </si>
  <si>
    <t>990000000</t>
  </si>
  <si>
    <t>Другие вопросы в области охраны окружающей среды</t>
  </si>
  <si>
    <t>0600</t>
  </si>
  <si>
    <t>Муниципальная программа «Модернизация и реформирование жилищно-коммунального хозяйства в сельском поселении Малиновский сельсовет муниципального района Белебеевский район Республики Башкортостан"</t>
  </si>
  <si>
    <t>0605</t>
  </si>
  <si>
    <t>Пенсионное обеспечение</t>
  </si>
  <si>
    <t>0200000000</t>
  </si>
  <si>
    <t>0200074000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</si>
  <si>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</si>
  <si>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</si>
  <si>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</si>
  <si>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</si>
  <si>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от "17" июня  2020 года № 89</t>
  </si>
  <si>
    <t>от "17"  июня   2020 года №89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</si>
</sst>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8" fillId="0" borderId="0"/>
    <xf numFmtId="0" fontId="10" fillId="0" borderId="0"/>
  </cellStyleXfs>
  <cellXfs count="9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0" fontId="1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0" fontId="1" fillId="0" borderId="1" xfId="3" applyFont="1" applyBorder="1" applyAlignment="1">
      <alignment horizontal="left" vertical="top" wrapTex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3" fontId="2" fillId="0" borderId="1" xfId="4" applyNumberFormat="1" applyFont="1" applyFill="1" applyBorder="1" applyAlignment="1">
      <alignment vertical="top" wrapText="1"/>
    </xf>
    <xf numFmtId="4" fontId="3" fillId="0" borderId="0" xfId="4" applyNumberFormat="1" applyFont="1" applyFill="1"/>
    <xf numFmtId="0" fontId="3" fillId="0" borderId="0" xfId="4" applyFont="1"/>
    <xf numFmtId="0" fontId="12" fillId="0" borderId="5" xfId="0" applyFont="1" applyBorder="1" applyAlignment="1">
      <alignment vertical="center" wrapText="1"/>
    </xf>
    <xf numFmtId="49" fontId="1" fillId="0" borderId="1" xfId="1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justify" wrapText="1"/>
    </xf>
    <xf numFmtId="49" fontId="1" fillId="0" borderId="1" xfId="0" quotePrefix="1" applyNumberFormat="1" applyFont="1" applyBorder="1" applyAlignment="1">
      <alignment horizontal="left" vertical="center" shrinkToFit="1"/>
    </xf>
    <xf numFmtId="0" fontId="1" fillId="0" borderId="1" xfId="0" quotePrefix="1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49" fontId="2" fillId="0" borderId="1" xfId="1" applyNumberFormat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right" wrapText="1"/>
    </xf>
    <xf numFmtId="4" fontId="13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4" applyNumberFormat="1" applyFont="1" applyFill="1" applyBorder="1" applyAlignment="1">
      <alignment horizontal="right" vertical="top" wrapText="1"/>
    </xf>
    <xf numFmtId="4" fontId="1" fillId="0" borderId="1" xfId="4" applyNumberFormat="1" applyFont="1" applyFill="1" applyBorder="1" applyAlignment="1">
      <alignment horizontal="right" vertical="top" wrapText="1"/>
    </xf>
    <xf numFmtId="4" fontId="1" fillId="0" borderId="1" xfId="3" applyNumberFormat="1" applyFont="1" applyBorder="1" applyAlignment="1">
      <alignment horizontal="right" vertical="center" shrinkToFit="1"/>
    </xf>
    <xf numFmtId="0" fontId="14" fillId="0" borderId="0" xfId="1" applyFont="1" applyFill="1" applyBorder="1"/>
    <xf numFmtId="0" fontId="14" fillId="0" borderId="0" xfId="1" applyFont="1" applyFill="1" applyBorder="1" applyAlignment="1">
      <alignment wrapText="1"/>
    </xf>
    <xf numFmtId="49" fontId="1" fillId="0" borderId="1" xfId="0" quotePrefix="1" applyNumberFormat="1" applyFont="1" applyBorder="1" applyAlignment="1">
      <alignment horizontal="center" vertical="center" shrinkToFit="1"/>
    </xf>
    <xf numFmtId="49" fontId="1" fillId="0" borderId="1" xfId="1" applyNumberFormat="1" applyFont="1" applyFill="1" applyBorder="1" applyAlignment="1">
      <alignment horizontal="center"/>
    </xf>
    <xf numFmtId="0" fontId="9" fillId="0" borderId="1" xfId="0" quotePrefix="1" applyFont="1" applyBorder="1" applyAlignment="1">
      <alignment horizontal="left" vertical="top" wrapText="1"/>
    </xf>
    <xf numFmtId="49" fontId="15" fillId="0" borderId="1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0" fontId="1" fillId="0" borderId="0" xfId="1" applyFont="1" applyFill="1" applyBorder="1"/>
    <xf numFmtId="0" fontId="2" fillId="0" borderId="0" xfId="1" applyFont="1" applyFill="1" applyBorder="1"/>
    <xf numFmtId="0" fontId="12" fillId="0" borderId="6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11" fillId="0" borderId="0" xfId="1" applyFont="1" applyAlignment="1">
      <alignment horizontal="right" wrapText="1"/>
    </xf>
    <xf numFmtId="0" fontId="6" fillId="0" borderId="0" xfId="1" applyFont="1" applyFill="1" applyBorder="1" applyAlignment="1">
      <alignment horizontal="right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zoomScale="75" zoomScaleNormal="75" workbookViewId="0">
      <selection activeCell="F13" sqref="F13"/>
    </sheetView>
  </sheetViews>
  <sheetFormatPr defaultRowHeight="18.75" x14ac:dyDescent="0.3"/>
  <cols>
    <col min="1" max="1" width="28.28515625" style="2" customWidth="1"/>
    <col min="2" max="2" width="55" style="2" customWidth="1"/>
    <col min="3" max="3" width="17.140625" style="14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 x14ac:dyDescent="0.3">
      <c r="A1" s="75" t="s">
        <v>77</v>
      </c>
      <c r="B1" s="75"/>
      <c r="C1" s="75"/>
    </row>
    <row r="2" spans="1:3" s="1" customFormat="1" x14ac:dyDescent="0.3">
      <c r="A2" s="75" t="s">
        <v>85</v>
      </c>
      <c r="B2" s="75"/>
      <c r="C2" s="75"/>
    </row>
    <row r="3" spans="1:3" s="1" customFormat="1" x14ac:dyDescent="0.3">
      <c r="A3" s="75" t="s">
        <v>0</v>
      </c>
      <c r="B3" s="75"/>
      <c r="C3" s="75"/>
    </row>
    <row r="4" spans="1:3" s="1" customFormat="1" x14ac:dyDescent="0.3">
      <c r="A4" s="77" t="s">
        <v>157</v>
      </c>
      <c r="B4" s="77"/>
      <c r="C4" s="77"/>
    </row>
    <row r="5" spans="1:3" s="1" customFormat="1" x14ac:dyDescent="0.3">
      <c r="A5" s="75" t="s">
        <v>78</v>
      </c>
      <c r="B5" s="75"/>
      <c r="C5" s="75"/>
    </row>
    <row r="6" spans="1:3" s="1" customFormat="1" x14ac:dyDescent="0.3">
      <c r="A6" s="75" t="s">
        <v>86</v>
      </c>
      <c r="B6" s="75"/>
      <c r="C6" s="75"/>
    </row>
    <row r="7" spans="1:3" s="1" customFormat="1" x14ac:dyDescent="0.3">
      <c r="A7" s="75" t="s">
        <v>106</v>
      </c>
      <c r="B7" s="75"/>
      <c r="C7" s="75"/>
    </row>
    <row r="8" spans="1:3" ht="96.75" customHeight="1" x14ac:dyDescent="0.3">
      <c r="A8" s="76" t="s">
        <v>107</v>
      </c>
      <c r="B8" s="76"/>
      <c r="C8" s="76"/>
    </row>
    <row r="9" spans="1:3" ht="131.25" x14ac:dyDescent="0.3">
      <c r="A9" s="3" t="s">
        <v>1</v>
      </c>
      <c r="B9" s="3" t="s">
        <v>2</v>
      </c>
      <c r="C9" s="4" t="s">
        <v>3</v>
      </c>
    </row>
    <row r="10" spans="1:3" x14ac:dyDescent="0.3">
      <c r="A10" s="5">
        <v>1</v>
      </c>
      <c r="B10" s="5">
        <v>2</v>
      </c>
      <c r="C10" s="6">
        <v>3</v>
      </c>
    </row>
    <row r="11" spans="1:3" x14ac:dyDescent="0.3">
      <c r="A11" s="7"/>
      <c r="B11" s="8" t="s">
        <v>4</v>
      </c>
      <c r="C11" s="59">
        <f>C12+C30</f>
        <v>4082806.6</v>
      </c>
    </row>
    <row r="12" spans="1:3" ht="22.5" customHeight="1" x14ac:dyDescent="0.3">
      <c r="A12" s="9" t="s">
        <v>5</v>
      </c>
      <c r="B12" s="55" t="s">
        <v>6</v>
      </c>
      <c r="C12" s="59">
        <f>C13+C16+C19+C24+C26+C28</f>
        <v>490493.60000000003</v>
      </c>
    </row>
    <row r="13" spans="1:3" ht="18.75" customHeight="1" x14ac:dyDescent="0.3">
      <c r="A13" s="9" t="s">
        <v>7</v>
      </c>
      <c r="B13" s="55" t="s">
        <v>8</v>
      </c>
      <c r="C13" s="59">
        <f>C14</f>
        <v>29489.66</v>
      </c>
    </row>
    <row r="14" spans="1:3" x14ac:dyDescent="0.3">
      <c r="A14" s="10" t="s">
        <v>9</v>
      </c>
      <c r="B14" s="11" t="s">
        <v>10</v>
      </c>
      <c r="C14" s="60">
        <f>C15</f>
        <v>29489.66</v>
      </c>
    </row>
    <row r="15" spans="1:3" ht="131.25" x14ac:dyDescent="0.3">
      <c r="A15" s="10" t="s">
        <v>11</v>
      </c>
      <c r="B15" s="11" t="s">
        <v>12</v>
      </c>
      <c r="C15" s="60">
        <v>29489.66</v>
      </c>
    </row>
    <row r="16" spans="1:3" ht="22.5" customHeight="1" x14ac:dyDescent="0.3">
      <c r="A16" s="9" t="s">
        <v>13</v>
      </c>
      <c r="B16" s="55" t="s">
        <v>14</v>
      </c>
      <c r="C16" s="59">
        <f>C17</f>
        <v>597.9</v>
      </c>
    </row>
    <row r="17" spans="1:4" x14ac:dyDescent="0.3">
      <c r="A17" s="10" t="s">
        <v>15</v>
      </c>
      <c r="B17" s="11" t="s">
        <v>16</v>
      </c>
      <c r="C17" s="60">
        <f>C18</f>
        <v>597.9</v>
      </c>
    </row>
    <row r="18" spans="1:4" x14ac:dyDescent="0.3">
      <c r="A18" s="10" t="s">
        <v>17</v>
      </c>
      <c r="B18" s="11" t="s">
        <v>16</v>
      </c>
      <c r="C18" s="60">
        <v>597.9</v>
      </c>
    </row>
    <row r="19" spans="1:4" ht="20.25" customHeight="1" x14ac:dyDescent="0.3">
      <c r="A19" s="9" t="s">
        <v>18</v>
      </c>
      <c r="B19" s="55" t="s">
        <v>19</v>
      </c>
      <c r="C19" s="59">
        <f>C20+C21</f>
        <v>436740.96</v>
      </c>
    </row>
    <row r="20" spans="1:4" ht="75" x14ac:dyDescent="0.3">
      <c r="A20" s="10" t="s">
        <v>20</v>
      </c>
      <c r="B20" s="11" t="s">
        <v>21</v>
      </c>
      <c r="C20" s="60">
        <v>15821.93</v>
      </c>
    </row>
    <row r="21" spans="1:4" x14ac:dyDescent="0.3">
      <c r="A21" s="10" t="s">
        <v>22</v>
      </c>
      <c r="B21" s="11" t="s">
        <v>23</v>
      </c>
      <c r="C21" s="60">
        <f>C22+C23</f>
        <v>420919.03</v>
      </c>
    </row>
    <row r="22" spans="1:4" ht="59.25" customHeight="1" x14ac:dyDescent="0.3">
      <c r="A22" s="10" t="s">
        <v>24</v>
      </c>
      <c r="B22" s="11" t="s">
        <v>25</v>
      </c>
      <c r="C22" s="60">
        <v>253832.58</v>
      </c>
    </row>
    <row r="23" spans="1:4" ht="59.25" customHeight="1" x14ac:dyDescent="0.3">
      <c r="A23" s="10" t="s">
        <v>26</v>
      </c>
      <c r="B23" s="11" t="s">
        <v>27</v>
      </c>
      <c r="C23" s="60">
        <v>167086.45000000001</v>
      </c>
    </row>
    <row r="24" spans="1:4" s="12" customFormat="1" ht="21.75" customHeight="1" x14ac:dyDescent="0.3">
      <c r="A24" s="9" t="s">
        <v>28</v>
      </c>
      <c r="B24" s="55" t="s">
        <v>29</v>
      </c>
      <c r="C24" s="59">
        <f>C25</f>
        <v>2720</v>
      </c>
    </row>
    <row r="25" spans="1:4" ht="131.25" x14ac:dyDescent="0.3">
      <c r="A25" s="10" t="s">
        <v>30</v>
      </c>
      <c r="B25" s="11" t="s">
        <v>31</v>
      </c>
      <c r="C25" s="60">
        <v>2720</v>
      </c>
    </row>
    <row r="26" spans="1:4" s="49" customFormat="1" ht="52.5" customHeight="1" x14ac:dyDescent="0.3">
      <c r="A26" s="47" t="s">
        <v>100</v>
      </c>
      <c r="B26" s="52" t="s">
        <v>101</v>
      </c>
      <c r="C26" s="61">
        <f>C27</f>
        <v>945.08</v>
      </c>
      <c r="D26" s="48"/>
    </row>
    <row r="27" spans="1:4" s="49" customFormat="1" ht="131.25" x14ac:dyDescent="0.3">
      <c r="A27" s="53" t="s">
        <v>111</v>
      </c>
      <c r="B27" s="54" t="s">
        <v>112</v>
      </c>
      <c r="C27" s="62">
        <v>945.08</v>
      </c>
      <c r="D27" s="48"/>
    </row>
    <row r="28" spans="1:4" ht="57.75" customHeight="1" x14ac:dyDescent="0.3">
      <c r="A28" s="9" t="s">
        <v>113</v>
      </c>
      <c r="B28" s="8" t="s">
        <v>114</v>
      </c>
      <c r="C28" s="59">
        <f>C29</f>
        <v>20000</v>
      </c>
    </row>
    <row r="29" spans="1:4" ht="81" customHeight="1" x14ac:dyDescent="0.3">
      <c r="A29" s="53" t="s">
        <v>115</v>
      </c>
      <c r="B29" s="54" t="s">
        <v>116</v>
      </c>
      <c r="C29" s="60">
        <v>20000</v>
      </c>
    </row>
    <row r="30" spans="1:4" s="12" customFormat="1" x14ac:dyDescent="0.3">
      <c r="A30" s="9">
        <v>2E+16</v>
      </c>
      <c r="B30" s="55" t="s">
        <v>32</v>
      </c>
      <c r="C30" s="57">
        <f>C31</f>
        <v>3592313</v>
      </c>
    </row>
    <row r="31" spans="1:4" s="12" customFormat="1" ht="49.5" customHeight="1" x14ac:dyDescent="0.3">
      <c r="A31" s="9">
        <v>2.02E+16</v>
      </c>
      <c r="B31" s="55" t="s">
        <v>33</v>
      </c>
      <c r="C31" s="58">
        <f>C32+C33+C34+C35+C36+C37+C38</f>
        <v>3592313</v>
      </c>
    </row>
    <row r="32" spans="1:4" ht="37.5" x14ac:dyDescent="0.3">
      <c r="A32" s="43" t="s">
        <v>93</v>
      </c>
      <c r="B32" s="42" t="s">
        <v>34</v>
      </c>
      <c r="C32" s="63">
        <v>200700</v>
      </c>
    </row>
    <row r="33" spans="1:4" s="12" customFormat="1" ht="56.25" x14ac:dyDescent="0.3">
      <c r="A33" s="43" t="s">
        <v>94</v>
      </c>
      <c r="B33" s="42" t="s">
        <v>35</v>
      </c>
      <c r="C33" s="63">
        <v>2000183</v>
      </c>
      <c r="D33" s="13"/>
    </row>
    <row r="34" spans="1:4" ht="75" x14ac:dyDescent="0.3">
      <c r="A34" s="43" t="s">
        <v>95</v>
      </c>
      <c r="B34" s="42" t="s">
        <v>36</v>
      </c>
      <c r="C34" s="63">
        <v>58500</v>
      </c>
    </row>
    <row r="35" spans="1:4" ht="112.5" x14ac:dyDescent="0.3">
      <c r="A35" s="43" t="s">
        <v>96</v>
      </c>
      <c r="B35" s="42" t="s">
        <v>37</v>
      </c>
      <c r="C35" s="63">
        <v>240000</v>
      </c>
    </row>
    <row r="36" spans="1:4" ht="42" customHeight="1" x14ac:dyDescent="0.3">
      <c r="A36" s="43" t="s">
        <v>117</v>
      </c>
      <c r="B36" s="42" t="s">
        <v>38</v>
      </c>
      <c r="C36" s="63">
        <v>312930</v>
      </c>
    </row>
    <row r="37" spans="1:4" ht="42" customHeight="1" x14ac:dyDescent="0.3">
      <c r="A37" s="43" t="s">
        <v>102</v>
      </c>
      <c r="B37" s="42" t="s">
        <v>38</v>
      </c>
      <c r="C37" s="63">
        <v>700000</v>
      </c>
    </row>
    <row r="38" spans="1:4" ht="42" customHeight="1" x14ac:dyDescent="0.3">
      <c r="A38" s="43" t="s">
        <v>118</v>
      </c>
      <c r="B38" s="42" t="s">
        <v>119</v>
      </c>
      <c r="C38" s="63">
        <v>80000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0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zoomScale="80" zoomScaleNormal="80" workbookViewId="0">
      <selection activeCell="A5" sqref="A5:E5"/>
    </sheetView>
  </sheetViews>
  <sheetFormatPr defaultRowHeight="15.75" x14ac:dyDescent="0.25"/>
  <cols>
    <col min="1" max="1" width="55.7109375" style="18" customWidth="1"/>
    <col min="2" max="2" width="7.5703125" style="18" customWidth="1"/>
    <col min="3" max="3" width="17.5703125" style="16" customWidth="1"/>
    <col min="4" max="4" width="8.28515625" style="16" customWidth="1"/>
    <col min="5" max="5" width="16.28515625" style="44" customWidth="1"/>
    <col min="6" max="6" width="9.5703125" style="16" bestFit="1" customWidth="1"/>
    <col min="7" max="256" width="9.140625" style="16"/>
    <col min="257" max="257" width="55.7109375" style="16" customWidth="1"/>
    <col min="258" max="258" width="14.42578125" style="16" customWidth="1"/>
    <col min="259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4" width="14.42578125" style="16" customWidth="1"/>
    <col min="515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0" width="14.42578125" style="16" customWidth="1"/>
    <col min="771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6" width="14.42578125" style="16" customWidth="1"/>
    <col min="1027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2" width="14.42578125" style="16" customWidth="1"/>
    <col min="1283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8" width="14.42578125" style="16" customWidth="1"/>
    <col min="1539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4" width="14.42578125" style="16" customWidth="1"/>
    <col min="1795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0" width="14.42578125" style="16" customWidth="1"/>
    <col min="2051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6" width="14.42578125" style="16" customWidth="1"/>
    <col min="2307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2" width="14.42578125" style="16" customWidth="1"/>
    <col min="2563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8" width="14.42578125" style="16" customWidth="1"/>
    <col min="2819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4" width="14.42578125" style="16" customWidth="1"/>
    <col min="3075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0" width="14.42578125" style="16" customWidth="1"/>
    <col min="3331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6" width="14.42578125" style="16" customWidth="1"/>
    <col min="3587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2" width="14.42578125" style="16" customWidth="1"/>
    <col min="3843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8" width="14.42578125" style="16" customWidth="1"/>
    <col min="4099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4" width="14.42578125" style="16" customWidth="1"/>
    <col min="4355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0" width="14.42578125" style="16" customWidth="1"/>
    <col min="4611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6" width="14.42578125" style="16" customWidth="1"/>
    <col min="4867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2" width="14.42578125" style="16" customWidth="1"/>
    <col min="5123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8" width="14.42578125" style="16" customWidth="1"/>
    <col min="5379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4" width="14.42578125" style="16" customWidth="1"/>
    <col min="5635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0" width="14.42578125" style="16" customWidth="1"/>
    <col min="5891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6" width="14.42578125" style="16" customWidth="1"/>
    <col min="6147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2" width="14.42578125" style="16" customWidth="1"/>
    <col min="6403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8" width="14.42578125" style="16" customWidth="1"/>
    <col min="6659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4" width="14.42578125" style="16" customWidth="1"/>
    <col min="6915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0" width="14.42578125" style="16" customWidth="1"/>
    <col min="7171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6" width="14.42578125" style="16" customWidth="1"/>
    <col min="7427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2" width="14.42578125" style="16" customWidth="1"/>
    <col min="7683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8" width="14.42578125" style="16" customWidth="1"/>
    <col min="7939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4" width="14.42578125" style="16" customWidth="1"/>
    <col min="8195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0" width="14.42578125" style="16" customWidth="1"/>
    <col min="8451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6" width="14.42578125" style="16" customWidth="1"/>
    <col min="8707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2" width="14.42578125" style="16" customWidth="1"/>
    <col min="8963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8" width="14.42578125" style="16" customWidth="1"/>
    <col min="9219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4" width="14.42578125" style="16" customWidth="1"/>
    <col min="9475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0" width="14.42578125" style="16" customWidth="1"/>
    <col min="9731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6" width="14.42578125" style="16" customWidth="1"/>
    <col min="9987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2" width="14.42578125" style="16" customWidth="1"/>
    <col min="10243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8" width="14.42578125" style="16" customWidth="1"/>
    <col min="10499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4" width="14.42578125" style="16" customWidth="1"/>
    <col min="10755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0" width="14.42578125" style="16" customWidth="1"/>
    <col min="11011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6" width="14.42578125" style="16" customWidth="1"/>
    <col min="11267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2" width="14.42578125" style="16" customWidth="1"/>
    <col min="11523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8" width="14.42578125" style="16" customWidth="1"/>
    <col min="11779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4" width="14.42578125" style="16" customWidth="1"/>
    <col min="12035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0" width="14.42578125" style="16" customWidth="1"/>
    <col min="12291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6" width="14.42578125" style="16" customWidth="1"/>
    <col min="12547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2" width="14.42578125" style="16" customWidth="1"/>
    <col min="12803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8" width="14.42578125" style="16" customWidth="1"/>
    <col min="13059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4" width="14.42578125" style="16" customWidth="1"/>
    <col min="13315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0" width="14.42578125" style="16" customWidth="1"/>
    <col min="13571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6" width="14.42578125" style="16" customWidth="1"/>
    <col min="13827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2" width="14.42578125" style="16" customWidth="1"/>
    <col min="14083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8" width="14.42578125" style="16" customWidth="1"/>
    <col min="14339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4" width="14.42578125" style="16" customWidth="1"/>
    <col min="14595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0" width="14.42578125" style="16" customWidth="1"/>
    <col min="14851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6" width="14.42578125" style="16" customWidth="1"/>
    <col min="15107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2" width="14.42578125" style="16" customWidth="1"/>
    <col min="15363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8" width="14.42578125" style="16" customWidth="1"/>
    <col min="15619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4" width="14.42578125" style="16" customWidth="1"/>
    <col min="15875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0" width="14.42578125" style="16" customWidth="1"/>
    <col min="16131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A1" s="78" t="s">
        <v>79</v>
      </c>
      <c r="B1" s="78"/>
      <c r="C1" s="78"/>
      <c r="D1" s="78"/>
      <c r="E1" s="78"/>
    </row>
    <row r="2" spans="1:6" s="15" customFormat="1" ht="18.75" customHeight="1" x14ac:dyDescent="0.3">
      <c r="A2" s="78" t="s">
        <v>87</v>
      </c>
      <c r="B2" s="78"/>
      <c r="C2" s="78"/>
      <c r="D2" s="78"/>
      <c r="E2" s="78"/>
    </row>
    <row r="3" spans="1:6" s="15" customFormat="1" ht="18.75" customHeight="1" x14ac:dyDescent="0.3">
      <c r="A3" s="78" t="s">
        <v>0</v>
      </c>
      <c r="B3" s="78"/>
      <c r="C3" s="78"/>
      <c r="D3" s="78"/>
      <c r="E3" s="78"/>
    </row>
    <row r="4" spans="1:6" s="15" customFormat="1" ht="18.75" x14ac:dyDescent="0.3">
      <c r="A4" s="88" t="s">
        <v>158</v>
      </c>
      <c r="B4" s="88"/>
      <c r="C4" s="88"/>
      <c r="D4" s="88"/>
      <c r="E4" s="88"/>
    </row>
    <row r="5" spans="1:6" s="15" customFormat="1" ht="18.75" customHeight="1" x14ac:dyDescent="0.3">
      <c r="A5" s="78" t="s">
        <v>78</v>
      </c>
      <c r="B5" s="78"/>
      <c r="C5" s="78"/>
      <c r="D5" s="78"/>
      <c r="E5" s="78"/>
    </row>
    <row r="6" spans="1:6" s="15" customFormat="1" ht="18.75" customHeight="1" x14ac:dyDescent="0.3">
      <c r="A6" s="78" t="s">
        <v>86</v>
      </c>
      <c r="B6" s="78"/>
      <c r="C6" s="78"/>
      <c r="D6" s="78"/>
      <c r="E6" s="78"/>
    </row>
    <row r="7" spans="1:6" s="15" customFormat="1" ht="18.75" customHeight="1" x14ac:dyDescent="0.3">
      <c r="A7" s="78" t="s">
        <v>106</v>
      </c>
      <c r="B7" s="78"/>
      <c r="C7" s="78"/>
      <c r="D7" s="78"/>
      <c r="E7" s="78"/>
    </row>
    <row r="8" spans="1:6" ht="18.75" x14ac:dyDescent="0.3">
      <c r="A8" s="79"/>
      <c r="B8" s="79"/>
      <c r="C8" s="79"/>
      <c r="D8" s="79"/>
      <c r="E8" s="79"/>
    </row>
    <row r="9" spans="1:6" ht="54.75" customHeight="1" x14ac:dyDescent="0.3">
      <c r="A9" s="80" t="s">
        <v>108</v>
      </c>
      <c r="B9" s="80"/>
      <c r="C9" s="80"/>
      <c r="D9" s="80"/>
      <c r="E9" s="80"/>
      <c r="F9" s="17"/>
    </row>
    <row r="10" spans="1:6" s="18" customFormat="1" x14ac:dyDescent="0.25">
      <c r="A10" s="81"/>
      <c r="B10" s="81"/>
      <c r="C10" s="81"/>
      <c r="D10" s="81"/>
      <c r="E10" s="81"/>
    </row>
    <row r="11" spans="1:6" s="18" customFormat="1" ht="15.75" customHeight="1" x14ac:dyDescent="0.25">
      <c r="A11" s="82" t="s">
        <v>39</v>
      </c>
      <c r="B11" s="84" t="s">
        <v>40</v>
      </c>
      <c r="C11" s="84" t="s">
        <v>41</v>
      </c>
      <c r="D11" s="84" t="s">
        <v>42</v>
      </c>
      <c r="E11" s="86" t="s">
        <v>43</v>
      </c>
      <c r="F11" s="19"/>
    </row>
    <row r="12" spans="1:6" s="18" customFormat="1" ht="29.25" customHeight="1" x14ac:dyDescent="0.25">
      <c r="A12" s="83"/>
      <c r="B12" s="85"/>
      <c r="C12" s="85"/>
      <c r="D12" s="85"/>
      <c r="E12" s="87"/>
    </row>
    <row r="13" spans="1:6" s="18" customFormat="1" x14ac:dyDescent="0.25">
      <c r="A13" s="20">
        <v>1</v>
      </c>
      <c r="B13" s="20">
        <v>2</v>
      </c>
      <c r="C13" s="20">
        <v>2</v>
      </c>
      <c r="D13" s="20">
        <v>3</v>
      </c>
      <c r="E13" s="45">
        <v>4</v>
      </c>
    </row>
    <row r="14" spans="1:6" s="24" customFormat="1" ht="18.75" x14ac:dyDescent="0.3">
      <c r="A14" s="7" t="s">
        <v>4</v>
      </c>
      <c r="B14" s="21"/>
      <c r="C14" s="22"/>
      <c r="D14" s="22"/>
      <c r="E14" s="59">
        <f>E15</f>
        <v>4025823.36</v>
      </c>
      <c r="F14" s="23"/>
    </row>
    <row r="15" spans="1:6" s="18" customFormat="1" ht="75" x14ac:dyDescent="0.3">
      <c r="A15" s="7" t="s">
        <v>88</v>
      </c>
      <c r="B15" s="21">
        <v>791</v>
      </c>
      <c r="C15" s="22"/>
      <c r="D15" s="22"/>
      <c r="E15" s="59">
        <f>E16+E23+E26+E29+E33+E36+E41+E44+E57+E60</f>
        <v>4025823.36</v>
      </c>
      <c r="F15" s="19"/>
    </row>
    <row r="16" spans="1:6" s="18" customFormat="1" ht="112.5" x14ac:dyDescent="0.3">
      <c r="A16" s="46" t="s">
        <v>89</v>
      </c>
      <c r="B16" s="21">
        <v>791</v>
      </c>
      <c r="C16" s="25" t="s">
        <v>80</v>
      </c>
      <c r="D16" s="22"/>
      <c r="E16" s="59">
        <f>E17+E19</f>
        <v>1997561.85</v>
      </c>
      <c r="F16" s="19"/>
    </row>
    <row r="17" spans="1:6" s="18" customFormat="1" ht="18.75" x14ac:dyDescent="0.3">
      <c r="A17" s="26" t="s">
        <v>45</v>
      </c>
      <c r="B17" s="31">
        <v>791</v>
      </c>
      <c r="C17" s="27" t="s">
        <v>46</v>
      </c>
      <c r="D17" s="28"/>
      <c r="E17" s="60">
        <f>E18</f>
        <v>713336.27</v>
      </c>
      <c r="F17" s="29"/>
    </row>
    <row r="18" spans="1:6" s="18" customFormat="1" ht="95.25" customHeight="1" x14ac:dyDescent="0.3">
      <c r="A18" s="26" t="s">
        <v>47</v>
      </c>
      <c r="B18" s="31">
        <v>791</v>
      </c>
      <c r="C18" s="27" t="s">
        <v>46</v>
      </c>
      <c r="D18" s="28">
        <v>100</v>
      </c>
      <c r="E18" s="60">
        <v>713336.27</v>
      </c>
    </row>
    <row r="19" spans="1:6" s="18" customFormat="1" ht="37.5" x14ac:dyDescent="0.3">
      <c r="A19" s="26" t="s">
        <v>49</v>
      </c>
      <c r="B19" s="31">
        <v>791</v>
      </c>
      <c r="C19" s="27" t="s">
        <v>50</v>
      </c>
      <c r="D19" s="28"/>
      <c r="E19" s="60">
        <f>E20+E21+E22</f>
        <v>1284225.58</v>
      </c>
    </row>
    <row r="20" spans="1:6" s="18" customFormat="1" ht="98.25" customHeight="1" x14ac:dyDescent="0.3">
      <c r="A20" s="26" t="s">
        <v>47</v>
      </c>
      <c r="B20" s="31">
        <v>791</v>
      </c>
      <c r="C20" s="27" t="s">
        <v>50</v>
      </c>
      <c r="D20" s="28">
        <v>100</v>
      </c>
      <c r="E20" s="60">
        <v>915443.96</v>
      </c>
      <c r="F20" s="30"/>
    </row>
    <row r="21" spans="1:6" s="18" customFormat="1" ht="37.5" x14ac:dyDescent="0.3">
      <c r="A21" s="26" t="s">
        <v>51</v>
      </c>
      <c r="B21" s="31">
        <v>791</v>
      </c>
      <c r="C21" s="27" t="s">
        <v>50</v>
      </c>
      <c r="D21" s="28">
        <v>200</v>
      </c>
      <c r="E21" s="60">
        <v>365576.62</v>
      </c>
      <c r="F21" s="16"/>
    </row>
    <row r="22" spans="1:6" s="18" customFormat="1" ht="18.75" x14ac:dyDescent="0.3">
      <c r="A22" s="26" t="s">
        <v>52</v>
      </c>
      <c r="B22" s="31">
        <v>791</v>
      </c>
      <c r="C22" s="27" t="s">
        <v>50</v>
      </c>
      <c r="D22" s="28">
        <v>800</v>
      </c>
      <c r="E22" s="60">
        <v>3205</v>
      </c>
      <c r="F22" s="16"/>
    </row>
    <row r="23" spans="1:6" s="65" customFormat="1" ht="18.75" x14ac:dyDescent="0.3">
      <c r="A23" s="46" t="s">
        <v>120</v>
      </c>
      <c r="B23" s="31">
        <v>791</v>
      </c>
      <c r="C23" s="28">
        <v>9900000000</v>
      </c>
      <c r="D23" s="36"/>
      <c r="E23" s="59">
        <f>E24</f>
        <v>54809</v>
      </c>
      <c r="F23" s="64"/>
    </row>
    <row r="24" spans="1:6" s="30" customFormat="1" ht="18.75" x14ac:dyDescent="0.3">
      <c r="A24" s="26" t="s">
        <v>121</v>
      </c>
      <c r="B24" s="31">
        <v>791</v>
      </c>
      <c r="C24" s="28">
        <v>9900000220</v>
      </c>
      <c r="D24" s="36"/>
      <c r="E24" s="60">
        <f>E25</f>
        <v>54809</v>
      </c>
      <c r="F24" s="16"/>
    </row>
    <row r="25" spans="1:6" ht="56.25" x14ac:dyDescent="0.3">
      <c r="A25" s="26" t="s">
        <v>122</v>
      </c>
      <c r="B25" s="31">
        <v>791</v>
      </c>
      <c r="C25" s="28">
        <v>9900000220</v>
      </c>
      <c r="D25" s="36">
        <v>800</v>
      </c>
      <c r="E25" s="60">
        <v>54809</v>
      </c>
      <c r="F25" s="30"/>
    </row>
    <row r="26" spans="1:6" s="29" customFormat="1" ht="75" customHeight="1" x14ac:dyDescent="0.3">
      <c r="A26" s="46" t="s">
        <v>98</v>
      </c>
      <c r="B26" s="31">
        <v>791</v>
      </c>
      <c r="C26" s="28">
        <v>1200000000</v>
      </c>
      <c r="D26" s="28"/>
      <c r="E26" s="59">
        <f>E27</f>
        <v>51149</v>
      </c>
      <c r="F26" s="30"/>
    </row>
    <row r="27" spans="1:6" s="29" customFormat="1" ht="38.25" customHeight="1" x14ac:dyDescent="0.3">
      <c r="A27" s="26" t="s">
        <v>99</v>
      </c>
      <c r="B27" s="31">
        <v>791</v>
      </c>
      <c r="C27" s="28">
        <v>1200092360</v>
      </c>
      <c r="D27" s="28"/>
      <c r="E27" s="60">
        <f>E28</f>
        <v>51149</v>
      </c>
      <c r="F27" s="30"/>
    </row>
    <row r="28" spans="1:6" s="18" customFormat="1" ht="24" customHeight="1" thickBot="1" x14ac:dyDescent="0.35">
      <c r="A28" s="50" t="s">
        <v>52</v>
      </c>
      <c r="B28" s="31">
        <v>791</v>
      </c>
      <c r="C28" s="28">
        <v>1200092360</v>
      </c>
      <c r="D28" s="28">
        <v>800</v>
      </c>
      <c r="E28" s="60">
        <v>51149</v>
      </c>
      <c r="F28" s="16"/>
    </row>
    <row r="29" spans="1:6" s="18" customFormat="1" ht="18.75" x14ac:dyDescent="0.3">
      <c r="A29" s="46" t="s">
        <v>120</v>
      </c>
      <c r="B29" s="31">
        <v>791</v>
      </c>
      <c r="C29" s="28">
        <v>9900000000</v>
      </c>
      <c r="D29" s="22"/>
      <c r="E29" s="59">
        <f>E30</f>
        <v>58500</v>
      </c>
      <c r="F29" s="16"/>
    </row>
    <row r="30" spans="1:6" s="30" customFormat="1" ht="75" x14ac:dyDescent="0.3">
      <c r="A30" s="26" t="s">
        <v>53</v>
      </c>
      <c r="B30" s="31">
        <v>791</v>
      </c>
      <c r="C30" s="27" t="s">
        <v>123</v>
      </c>
      <c r="D30" s="28"/>
      <c r="E30" s="60">
        <f>SUM(E31:E32)</f>
        <v>58500</v>
      </c>
      <c r="F30" s="16"/>
    </row>
    <row r="31" spans="1:6" ht="93.75" customHeight="1" x14ac:dyDescent="0.3">
      <c r="A31" s="26" t="s">
        <v>47</v>
      </c>
      <c r="B31" s="31">
        <v>791</v>
      </c>
      <c r="C31" s="27" t="s">
        <v>123</v>
      </c>
      <c r="D31" s="28">
        <v>100</v>
      </c>
      <c r="E31" s="60">
        <v>56849.53</v>
      </c>
      <c r="F31" s="30"/>
    </row>
    <row r="32" spans="1:6" ht="45" customHeight="1" x14ac:dyDescent="0.3">
      <c r="A32" s="26" t="s">
        <v>51</v>
      </c>
      <c r="B32" s="31">
        <v>791</v>
      </c>
      <c r="C32" s="27" t="s">
        <v>123</v>
      </c>
      <c r="D32" s="28">
        <v>200</v>
      </c>
      <c r="E32" s="60">
        <v>1650.47</v>
      </c>
      <c r="F32" s="30"/>
    </row>
    <row r="33" spans="1:6" s="30" customFormat="1" ht="95.25" customHeight="1" x14ac:dyDescent="0.3">
      <c r="A33" s="46" t="s">
        <v>125</v>
      </c>
      <c r="B33" s="21">
        <v>791</v>
      </c>
      <c r="C33" s="22">
        <v>160000000</v>
      </c>
      <c r="D33" s="22"/>
      <c r="E33" s="59">
        <f>E34</f>
        <v>88360.46</v>
      </c>
    </row>
    <row r="34" spans="1:6" ht="37.5" x14ac:dyDescent="0.3">
      <c r="A34" s="26" t="s">
        <v>124</v>
      </c>
      <c r="B34" s="31">
        <v>791</v>
      </c>
      <c r="C34" s="28">
        <v>1600024300</v>
      </c>
      <c r="D34" s="28"/>
      <c r="E34" s="60">
        <f>E35</f>
        <v>88360.46</v>
      </c>
      <c r="F34" s="30"/>
    </row>
    <row r="35" spans="1:6" ht="37.5" x14ac:dyDescent="0.3">
      <c r="A35" s="26" t="s">
        <v>51</v>
      </c>
      <c r="B35" s="31">
        <v>791</v>
      </c>
      <c r="C35" s="28">
        <v>1600024300</v>
      </c>
      <c r="D35" s="28">
        <v>200</v>
      </c>
      <c r="E35" s="60">
        <v>88360.46</v>
      </c>
    </row>
    <row r="36" spans="1:6" s="30" customFormat="1" ht="75" x14ac:dyDescent="0.3">
      <c r="A36" s="46" t="s">
        <v>97</v>
      </c>
      <c r="B36" s="21">
        <v>791</v>
      </c>
      <c r="C36" s="22">
        <v>210000000</v>
      </c>
      <c r="D36" s="22"/>
      <c r="E36" s="59">
        <f>E37+E39</f>
        <v>643200</v>
      </c>
    </row>
    <row r="37" spans="1:6" s="30" customFormat="1" ht="18.75" x14ac:dyDescent="0.3">
      <c r="A37" s="26" t="s">
        <v>55</v>
      </c>
      <c r="B37" s="31">
        <v>791</v>
      </c>
      <c r="C37" s="28">
        <v>2100003150</v>
      </c>
      <c r="D37" s="28"/>
      <c r="E37" s="60">
        <f>E38</f>
        <v>240000</v>
      </c>
      <c r="F37" s="16"/>
    </row>
    <row r="38" spans="1:6" ht="37.5" x14ac:dyDescent="0.3">
      <c r="A38" s="26" t="s">
        <v>51</v>
      </c>
      <c r="B38" s="31">
        <v>791</v>
      </c>
      <c r="C38" s="28">
        <v>2100003150</v>
      </c>
      <c r="D38" s="28">
        <v>200</v>
      </c>
      <c r="E38" s="60">
        <v>240000</v>
      </c>
    </row>
    <row r="39" spans="1:6" ht="93.75" x14ac:dyDescent="0.3">
      <c r="A39" s="26" t="s">
        <v>56</v>
      </c>
      <c r="B39" s="31">
        <v>791</v>
      </c>
      <c r="C39" s="28">
        <v>21000074040</v>
      </c>
      <c r="D39" s="28"/>
      <c r="E39" s="60">
        <f>E40</f>
        <v>403200</v>
      </c>
      <c r="F39" s="30"/>
    </row>
    <row r="40" spans="1:6" ht="37.5" x14ac:dyDescent="0.3">
      <c r="A40" s="26" t="s">
        <v>51</v>
      </c>
      <c r="B40" s="31">
        <v>791</v>
      </c>
      <c r="C40" s="28">
        <v>21000074040</v>
      </c>
      <c r="D40" s="28">
        <v>200</v>
      </c>
      <c r="E40" s="60">
        <v>403200</v>
      </c>
    </row>
    <row r="41" spans="1:6" s="30" customFormat="1" ht="97.5" customHeight="1" x14ac:dyDescent="0.3">
      <c r="A41" s="46" t="s">
        <v>126</v>
      </c>
      <c r="B41" s="21">
        <v>791</v>
      </c>
      <c r="C41" s="22">
        <v>110000000</v>
      </c>
      <c r="D41" s="22"/>
      <c r="E41" s="59">
        <f>E42</f>
        <v>59000</v>
      </c>
    </row>
    <row r="42" spans="1:6" s="30" customFormat="1" ht="35.25" customHeight="1" x14ac:dyDescent="0.3">
      <c r="A42" s="46" t="s">
        <v>127</v>
      </c>
      <c r="B42" s="21">
        <v>791</v>
      </c>
      <c r="C42" s="28">
        <v>1100003330</v>
      </c>
      <c r="D42" s="22"/>
      <c r="E42" s="60">
        <f>E43</f>
        <v>59000</v>
      </c>
    </row>
    <row r="43" spans="1:6" ht="37.5" x14ac:dyDescent="0.3">
      <c r="A43" s="26" t="s">
        <v>51</v>
      </c>
      <c r="B43" s="31">
        <v>791</v>
      </c>
      <c r="C43" s="28">
        <v>1100003330</v>
      </c>
      <c r="D43" s="28">
        <v>200</v>
      </c>
      <c r="E43" s="60">
        <v>59000</v>
      </c>
    </row>
    <row r="44" spans="1:6" s="30" customFormat="1" ht="112.5" x14ac:dyDescent="0.3">
      <c r="A44" s="46" t="s">
        <v>90</v>
      </c>
      <c r="B44" s="21">
        <v>791</v>
      </c>
      <c r="C44" s="22">
        <v>200000000</v>
      </c>
      <c r="D44" s="22"/>
      <c r="E44" s="59">
        <f>E45+E54</f>
        <v>1047220.65</v>
      </c>
    </row>
    <row r="45" spans="1:6" ht="18.75" x14ac:dyDescent="0.3">
      <c r="A45" s="26" t="s">
        <v>75</v>
      </c>
      <c r="B45" s="31">
        <v>791</v>
      </c>
      <c r="C45" s="28"/>
      <c r="D45" s="28"/>
      <c r="E45" s="60">
        <f>E46+E50+E52</f>
        <v>847220.65</v>
      </c>
    </row>
    <row r="46" spans="1:6" s="30" customFormat="1" ht="37.5" x14ac:dyDescent="0.3">
      <c r="A46" s="26" t="s">
        <v>57</v>
      </c>
      <c r="B46" s="31">
        <v>791</v>
      </c>
      <c r="C46" s="28">
        <v>2000006050</v>
      </c>
      <c r="D46" s="28"/>
      <c r="E46" s="60">
        <f>SUM(E47:E49)</f>
        <v>437490.65</v>
      </c>
      <c r="F46" s="16"/>
    </row>
    <row r="47" spans="1:6" ht="96.75" customHeight="1" x14ac:dyDescent="0.3">
      <c r="A47" s="26" t="s">
        <v>47</v>
      </c>
      <c r="B47" s="31">
        <v>791</v>
      </c>
      <c r="C47" s="28">
        <v>2000006050</v>
      </c>
      <c r="D47" s="28">
        <v>100</v>
      </c>
      <c r="E47" s="60">
        <v>109465.82</v>
      </c>
    </row>
    <row r="48" spans="1:6" ht="37.5" x14ac:dyDescent="0.3">
      <c r="A48" s="26" t="s">
        <v>51</v>
      </c>
      <c r="B48" s="31">
        <v>791</v>
      </c>
      <c r="C48" s="28">
        <v>2000006050</v>
      </c>
      <c r="D48" s="28">
        <v>200</v>
      </c>
      <c r="E48" s="60">
        <v>317271.83</v>
      </c>
      <c r="F48" s="30"/>
    </row>
    <row r="49" spans="1:6" ht="18.75" x14ac:dyDescent="0.3">
      <c r="A49" s="26" t="s">
        <v>52</v>
      </c>
      <c r="B49" s="31">
        <v>791</v>
      </c>
      <c r="C49" s="28">
        <v>2000006050</v>
      </c>
      <c r="D49" s="28">
        <v>800</v>
      </c>
      <c r="E49" s="60">
        <v>10753</v>
      </c>
      <c r="F49" s="30"/>
    </row>
    <row r="50" spans="1:6" ht="93.75" x14ac:dyDescent="0.3">
      <c r="A50" s="26" t="s">
        <v>56</v>
      </c>
      <c r="B50" s="31">
        <v>791</v>
      </c>
      <c r="C50" s="28">
        <v>2000074040</v>
      </c>
      <c r="D50" s="28"/>
      <c r="E50" s="60">
        <f>E51</f>
        <v>96800</v>
      </c>
    </row>
    <row r="51" spans="1:6" ht="37.5" x14ac:dyDescent="0.3">
      <c r="A51" s="26" t="s">
        <v>51</v>
      </c>
      <c r="B51" s="31">
        <v>791</v>
      </c>
      <c r="C51" s="28">
        <v>2000074040</v>
      </c>
      <c r="D51" s="28">
        <v>200</v>
      </c>
      <c r="E51" s="60">
        <v>96800</v>
      </c>
    </row>
    <row r="52" spans="1:6" ht="18.75" x14ac:dyDescent="0.3">
      <c r="A52" s="26" t="s">
        <v>128</v>
      </c>
      <c r="B52" s="31">
        <v>791</v>
      </c>
      <c r="C52" s="28" t="s">
        <v>129</v>
      </c>
      <c r="D52" s="28"/>
      <c r="E52" s="60">
        <f>E53</f>
        <v>312930</v>
      </c>
    </row>
    <row r="53" spans="1:6" ht="37.5" x14ac:dyDescent="0.3">
      <c r="A53" s="26" t="s">
        <v>51</v>
      </c>
      <c r="B53" s="31">
        <v>791</v>
      </c>
      <c r="C53" s="28" t="s">
        <v>129</v>
      </c>
      <c r="D53" s="28">
        <v>200</v>
      </c>
      <c r="E53" s="60">
        <v>312930</v>
      </c>
    </row>
    <row r="54" spans="1:6" ht="41.25" customHeight="1" x14ac:dyDescent="0.3">
      <c r="A54" s="26" t="s">
        <v>133</v>
      </c>
      <c r="B54" s="31"/>
      <c r="C54" s="28"/>
      <c r="D54" s="28"/>
      <c r="E54" s="60">
        <v>200000</v>
      </c>
    </row>
    <row r="55" spans="1:6" ht="37.5" x14ac:dyDescent="0.3">
      <c r="A55" s="54" t="s">
        <v>130</v>
      </c>
      <c r="B55" s="31">
        <v>791</v>
      </c>
      <c r="C55" s="66" t="s">
        <v>131</v>
      </c>
      <c r="D55" s="67"/>
      <c r="E55" s="60">
        <f>E56</f>
        <v>200000</v>
      </c>
    </row>
    <row r="56" spans="1:6" ht="37.5" x14ac:dyDescent="0.3">
      <c r="A56" s="26" t="s">
        <v>51</v>
      </c>
      <c r="B56" s="31">
        <v>791</v>
      </c>
      <c r="C56" s="66" t="s">
        <v>131</v>
      </c>
      <c r="D56" s="67" t="s">
        <v>132</v>
      </c>
      <c r="E56" s="60">
        <v>200000</v>
      </c>
    </row>
    <row r="57" spans="1:6" s="64" customFormat="1" ht="75" x14ac:dyDescent="0.3">
      <c r="A57" s="68" t="s">
        <v>134</v>
      </c>
      <c r="B57" s="31">
        <v>791</v>
      </c>
      <c r="C57" s="66" t="s">
        <v>135</v>
      </c>
      <c r="D57" s="69"/>
      <c r="E57" s="59">
        <f>E58</f>
        <v>26000</v>
      </c>
    </row>
    <row r="58" spans="1:6" ht="37.5" x14ac:dyDescent="0.3">
      <c r="A58" s="54" t="s">
        <v>136</v>
      </c>
      <c r="B58" s="31">
        <v>791</v>
      </c>
      <c r="C58" s="66" t="s">
        <v>137</v>
      </c>
      <c r="D58" s="67"/>
      <c r="E58" s="60">
        <f>E59</f>
        <v>26000</v>
      </c>
    </row>
    <row r="59" spans="1:6" ht="37.5" x14ac:dyDescent="0.3">
      <c r="A59" s="26" t="s">
        <v>51</v>
      </c>
      <c r="B59" s="31">
        <v>791</v>
      </c>
      <c r="C59" s="66" t="s">
        <v>137</v>
      </c>
      <c r="D59" s="67" t="s">
        <v>132</v>
      </c>
      <c r="E59" s="60">
        <v>26000</v>
      </c>
    </row>
    <row r="60" spans="1:6" s="72" customFormat="1" ht="75" x14ac:dyDescent="0.3">
      <c r="A60" s="68" t="s">
        <v>138</v>
      </c>
      <c r="B60" s="31">
        <v>791</v>
      </c>
      <c r="C60" s="66" t="s">
        <v>151</v>
      </c>
      <c r="D60" s="70"/>
      <c r="E60" s="59">
        <f>E61</f>
        <v>22.4</v>
      </c>
      <c r="F60" s="71"/>
    </row>
    <row r="61" spans="1:6" s="71" customFormat="1" ht="20.25" customHeight="1" x14ac:dyDescent="0.3">
      <c r="A61" s="54" t="s">
        <v>139</v>
      </c>
      <c r="B61" s="31">
        <v>791</v>
      </c>
      <c r="C61" s="66" t="s">
        <v>152</v>
      </c>
      <c r="D61" s="67"/>
      <c r="E61" s="60">
        <f>E62</f>
        <v>22.4</v>
      </c>
    </row>
    <row r="62" spans="1:6" s="71" customFormat="1" ht="78.75" customHeight="1" x14ac:dyDescent="0.3">
      <c r="A62" s="54" t="s">
        <v>140</v>
      </c>
      <c r="B62" s="31">
        <v>791</v>
      </c>
      <c r="C62" s="66" t="s">
        <v>151</v>
      </c>
      <c r="D62" s="67" t="s">
        <v>141</v>
      </c>
      <c r="E62" s="60">
        <v>22.4</v>
      </c>
      <c r="F62" s="72"/>
    </row>
  </sheetData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ageMargins left="0.78740157480314965" right="0.23622047244094491" top="0.19685039370078741" bottom="0.19685039370078741" header="0.27559055118110237" footer="0.51181102362204722"/>
  <pageSetup paperSize="9" scale="87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zoomScale="80" zoomScaleNormal="80" workbookViewId="0">
      <selection activeCell="A5" sqref="A5:E5"/>
    </sheetView>
  </sheetViews>
  <sheetFormatPr defaultRowHeight="15.75" x14ac:dyDescent="0.25"/>
  <cols>
    <col min="1" max="1" width="55.7109375" style="18" customWidth="1"/>
    <col min="2" max="2" width="12" style="38" customWidth="1"/>
    <col min="3" max="3" width="21.42578125" style="39" customWidth="1"/>
    <col min="4" max="4" width="8.28515625" style="39" customWidth="1"/>
    <col min="5" max="5" width="16" style="40" customWidth="1"/>
    <col min="6" max="6" width="9.5703125" style="16" bestFit="1" customWidth="1"/>
    <col min="7" max="256" width="9.140625" style="16"/>
    <col min="257" max="257" width="55.7109375" style="16" customWidth="1"/>
    <col min="258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A1" s="78" t="s">
        <v>81</v>
      </c>
      <c r="B1" s="78"/>
      <c r="C1" s="78"/>
      <c r="D1" s="78"/>
      <c r="E1" s="78"/>
    </row>
    <row r="2" spans="1:6" s="15" customFormat="1" ht="18.75" customHeight="1" x14ac:dyDescent="0.3">
      <c r="A2" s="78" t="s">
        <v>87</v>
      </c>
      <c r="B2" s="78"/>
      <c r="C2" s="78"/>
      <c r="D2" s="78"/>
      <c r="E2" s="78"/>
    </row>
    <row r="3" spans="1:6" s="15" customFormat="1" ht="18.75" customHeight="1" x14ac:dyDescent="0.3">
      <c r="A3" s="78" t="s">
        <v>0</v>
      </c>
      <c r="B3" s="78"/>
      <c r="C3" s="78"/>
      <c r="D3" s="78"/>
      <c r="E3" s="78"/>
    </row>
    <row r="4" spans="1:6" s="15" customFormat="1" ht="18.75" x14ac:dyDescent="0.3">
      <c r="A4" s="88" t="s">
        <v>157</v>
      </c>
      <c r="B4" s="88"/>
      <c r="C4" s="88"/>
      <c r="D4" s="88"/>
      <c r="E4" s="88"/>
    </row>
    <row r="5" spans="1:6" s="15" customFormat="1" ht="18.75" customHeight="1" x14ac:dyDescent="0.3">
      <c r="A5" s="78" t="s">
        <v>91</v>
      </c>
      <c r="B5" s="78"/>
      <c r="C5" s="78"/>
      <c r="D5" s="78"/>
      <c r="E5" s="78"/>
    </row>
    <row r="6" spans="1:6" s="15" customFormat="1" ht="18.75" customHeight="1" x14ac:dyDescent="0.3">
      <c r="A6" s="78" t="s">
        <v>109</v>
      </c>
      <c r="B6" s="78"/>
      <c r="C6" s="78"/>
      <c r="D6" s="78"/>
      <c r="E6" s="78"/>
    </row>
    <row r="7" spans="1:6" s="15" customFormat="1" ht="18.75" customHeight="1" x14ac:dyDescent="0.3">
      <c r="A7" s="78"/>
      <c r="B7" s="78"/>
      <c r="C7" s="78"/>
      <c r="D7" s="78"/>
      <c r="E7" s="78"/>
    </row>
    <row r="8" spans="1:6" ht="18.75" x14ac:dyDescent="0.3">
      <c r="A8" s="79"/>
      <c r="B8" s="79"/>
      <c r="C8" s="79"/>
      <c r="D8" s="79"/>
      <c r="E8" s="79"/>
    </row>
    <row r="9" spans="1:6" ht="93" customHeight="1" x14ac:dyDescent="0.3">
      <c r="A9" s="80" t="s">
        <v>110</v>
      </c>
      <c r="B9" s="80"/>
      <c r="C9" s="80"/>
      <c r="D9" s="80"/>
      <c r="E9" s="80"/>
      <c r="F9" s="17"/>
    </row>
    <row r="10" spans="1:6" s="18" customFormat="1" x14ac:dyDescent="0.25">
      <c r="A10" s="89"/>
      <c r="B10" s="89"/>
      <c r="C10" s="89"/>
      <c r="D10" s="89"/>
      <c r="E10" s="89"/>
    </row>
    <row r="11" spans="1:6" ht="37.5" x14ac:dyDescent="0.3">
      <c r="A11" s="5" t="s">
        <v>39</v>
      </c>
      <c r="B11" s="32" t="s">
        <v>58</v>
      </c>
      <c r="C11" s="33" t="s">
        <v>59</v>
      </c>
      <c r="D11" s="33" t="s">
        <v>42</v>
      </c>
      <c r="E11" s="34" t="s">
        <v>60</v>
      </c>
    </row>
    <row r="12" spans="1:6" ht="18.75" x14ac:dyDescent="0.3">
      <c r="A12" s="3">
        <v>1</v>
      </c>
      <c r="B12" s="35" t="s">
        <v>82</v>
      </c>
      <c r="C12" s="36">
        <v>3</v>
      </c>
      <c r="D12" s="36">
        <v>4</v>
      </c>
      <c r="E12" s="41">
        <v>5</v>
      </c>
    </row>
    <row r="13" spans="1:6" ht="18.75" x14ac:dyDescent="0.3">
      <c r="A13" s="7" t="s">
        <v>4</v>
      </c>
      <c r="B13" s="32"/>
      <c r="C13" s="33"/>
      <c r="D13" s="33"/>
      <c r="E13" s="59">
        <f>E14+E33+E44+E55+E66+E73+G15+E39</f>
        <v>4025823.36</v>
      </c>
    </row>
    <row r="14" spans="1:6" s="30" customFormat="1" ht="18.75" customHeight="1" x14ac:dyDescent="0.3">
      <c r="A14" s="7" t="s">
        <v>61</v>
      </c>
      <c r="B14" s="32" t="s">
        <v>62</v>
      </c>
      <c r="C14" s="33"/>
      <c r="D14" s="33"/>
      <c r="E14" s="59">
        <f>E15+E19+E25+E29</f>
        <v>2103519.85</v>
      </c>
    </row>
    <row r="15" spans="1:6" ht="56.25" x14ac:dyDescent="0.3">
      <c r="A15" s="26" t="s">
        <v>63</v>
      </c>
      <c r="B15" s="35" t="s">
        <v>64</v>
      </c>
      <c r="C15" s="36"/>
      <c r="D15" s="36"/>
      <c r="E15" s="60">
        <f>E16</f>
        <v>713336.27</v>
      </c>
    </row>
    <row r="16" spans="1:6" ht="91.5" customHeight="1" x14ac:dyDescent="0.3">
      <c r="A16" s="46" t="s">
        <v>89</v>
      </c>
      <c r="B16" s="35" t="s">
        <v>64</v>
      </c>
      <c r="C16" s="35" t="s">
        <v>44</v>
      </c>
      <c r="D16" s="36"/>
      <c r="E16" s="60">
        <f>E17</f>
        <v>713336.27</v>
      </c>
    </row>
    <row r="17" spans="1:6" ht="18.75" x14ac:dyDescent="0.3">
      <c r="A17" s="26" t="s">
        <v>45</v>
      </c>
      <c r="B17" s="35" t="s">
        <v>64</v>
      </c>
      <c r="C17" s="35" t="s">
        <v>46</v>
      </c>
      <c r="D17" s="36"/>
      <c r="E17" s="60">
        <f>E18</f>
        <v>713336.27</v>
      </c>
    </row>
    <row r="18" spans="1:6" ht="94.5" customHeight="1" x14ac:dyDescent="0.3">
      <c r="A18" s="26" t="s">
        <v>47</v>
      </c>
      <c r="B18" s="35" t="s">
        <v>64</v>
      </c>
      <c r="C18" s="35" t="s">
        <v>46</v>
      </c>
      <c r="D18" s="36">
        <v>100</v>
      </c>
      <c r="E18" s="60">
        <v>713336.27</v>
      </c>
    </row>
    <row r="19" spans="1:6" ht="72.75" customHeight="1" x14ac:dyDescent="0.3">
      <c r="A19" s="26" t="s">
        <v>48</v>
      </c>
      <c r="B19" s="35" t="s">
        <v>65</v>
      </c>
      <c r="C19" s="36"/>
      <c r="D19" s="36"/>
      <c r="E19" s="60">
        <f>E20</f>
        <v>1284225.58</v>
      </c>
    </row>
    <row r="20" spans="1:6" ht="98.25" customHeight="1" x14ac:dyDescent="0.3">
      <c r="A20" s="46" t="s">
        <v>92</v>
      </c>
      <c r="B20" s="35" t="s">
        <v>65</v>
      </c>
      <c r="C20" s="35" t="s">
        <v>44</v>
      </c>
      <c r="D20" s="36"/>
      <c r="E20" s="60">
        <f>E21</f>
        <v>1284225.58</v>
      </c>
    </row>
    <row r="21" spans="1:6" ht="37.5" x14ac:dyDescent="0.3">
      <c r="A21" s="26" t="s">
        <v>49</v>
      </c>
      <c r="B21" s="35" t="s">
        <v>65</v>
      </c>
      <c r="C21" s="35" t="s">
        <v>50</v>
      </c>
      <c r="D21" s="36"/>
      <c r="E21" s="60">
        <f>SUM(E22:E24)</f>
        <v>1284225.58</v>
      </c>
    </row>
    <row r="22" spans="1:6" ht="93.75" customHeight="1" x14ac:dyDescent="0.3">
      <c r="A22" s="26" t="s">
        <v>47</v>
      </c>
      <c r="B22" s="35" t="s">
        <v>65</v>
      </c>
      <c r="C22" s="35" t="s">
        <v>50</v>
      </c>
      <c r="D22" s="36">
        <v>100</v>
      </c>
      <c r="E22" s="60">
        <v>915443.96</v>
      </c>
    </row>
    <row r="23" spans="1:6" ht="37.5" x14ac:dyDescent="0.3">
      <c r="A23" s="26" t="s">
        <v>51</v>
      </c>
      <c r="B23" s="35" t="s">
        <v>65</v>
      </c>
      <c r="C23" s="35" t="s">
        <v>50</v>
      </c>
      <c r="D23" s="36">
        <v>200</v>
      </c>
      <c r="E23" s="60">
        <v>365576.62</v>
      </c>
    </row>
    <row r="24" spans="1:6" ht="18.75" x14ac:dyDescent="0.3">
      <c r="A24" s="26" t="s">
        <v>52</v>
      </c>
      <c r="B24" s="35" t="s">
        <v>65</v>
      </c>
      <c r="C24" s="35" t="s">
        <v>50</v>
      </c>
      <c r="D24" s="36">
        <v>800</v>
      </c>
      <c r="E24" s="60">
        <v>3205</v>
      </c>
    </row>
    <row r="25" spans="1:6" ht="16.5" customHeight="1" x14ac:dyDescent="0.3">
      <c r="A25" s="7" t="s">
        <v>142</v>
      </c>
      <c r="B25" s="35" t="s">
        <v>143</v>
      </c>
      <c r="C25" s="28"/>
      <c r="D25" s="36"/>
      <c r="E25" s="59">
        <f>E26</f>
        <v>54809</v>
      </c>
    </row>
    <row r="26" spans="1:6" s="29" customFormat="1" ht="21.75" customHeight="1" x14ac:dyDescent="0.3">
      <c r="A26" s="26" t="s">
        <v>120</v>
      </c>
      <c r="B26" s="51" t="s">
        <v>143</v>
      </c>
      <c r="C26" s="28">
        <v>990000000</v>
      </c>
      <c r="D26" s="28"/>
      <c r="E26" s="60">
        <f>E27</f>
        <v>54809</v>
      </c>
      <c r="F26" s="30"/>
    </row>
    <row r="27" spans="1:6" s="18" customFormat="1" ht="18" customHeight="1" x14ac:dyDescent="0.3">
      <c r="A27" s="26" t="s">
        <v>142</v>
      </c>
      <c r="B27" s="51" t="s">
        <v>143</v>
      </c>
      <c r="C27" s="28">
        <v>9900000220</v>
      </c>
      <c r="D27" s="28"/>
      <c r="E27" s="60">
        <f>E28</f>
        <v>54809</v>
      </c>
      <c r="F27" s="16"/>
    </row>
    <row r="28" spans="1:6" s="18" customFormat="1" ht="37.5" customHeight="1" x14ac:dyDescent="0.3">
      <c r="A28" s="26" t="s">
        <v>144</v>
      </c>
      <c r="B28" s="51" t="s">
        <v>143</v>
      </c>
      <c r="C28" s="28">
        <v>9900000220</v>
      </c>
      <c r="D28" s="28">
        <v>200</v>
      </c>
      <c r="E28" s="60">
        <v>54809</v>
      </c>
      <c r="F28" s="16"/>
    </row>
    <row r="29" spans="1:6" ht="18.75" x14ac:dyDescent="0.3">
      <c r="A29" s="7" t="s">
        <v>84</v>
      </c>
      <c r="B29" s="51" t="s">
        <v>83</v>
      </c>
      <c r="C29" s="27"/>
      <c r="D29" s="28"/>
      <c r="E29" s="59">
        <f>E30</f>
        <v>51149</v>
      </c>
    </row>
    <row r="30" spans="1:6" ht="75" x14ac:dyDescent="0.3">
      <c r="A30" s="46" t="s">
        <v>98</v>
      </c>
      <c r="B30" s="51" t="s">
        <v>83</v>
      </c>
      <c r="C30" s="28">
        <v>1200000000</v>
      </c>
      <c r="D30" s="28"/>
      <c r="E30" s="60">
        <f>E31</f>
        <v>51149</v>
      </c>
    </row>
    <row r="31" spans="1:6" ht="37.5" x14ac:dyDescent="0.3">
      <c r="A31" s="26" t="s">
        <v>99</v>
      </c>
      <c r="B31" s="51" t="s">
        <v>83</v>
      </c>
      <c r="C31" s="28">
        <v>1200092360</v>
      </c>
      <c r="D31" s="28"/>
      <c r="E31" s="60">
        <f>E32</f>
        <v>51149</v>
      </c>
    </row>
    <row r="32" spans="1:6" ht="30.75" customHeight="1" x14ac:dyDescent="0.3">
      <c r="A32" s="73" t="s">
        <v>52</v>
      </c>
      <c r="B32" s="51" t="s">
        <v>83</v>
      </c>
      <c r="C32" s="28">
        <v>1200092360</v>
      </c>
      <c r="D32" s="28">
        <v>800</v>
      </c>
      <c r="E32" s="60">
        <v>51149</v>
      </c>
    </row>
    <row r="33" spans="1:6" s="30" customFormat="1" ht="18.75" x14ac:dyDescent="0.3">
      <c r="A33" s="7" t="s">
        <v>66</v>
      </c>
      <c r="B33" s="32" t="s">
        <v>67</v>
      </c>
      <c r="C33" s="33"/>
      <c r="D33" s="33"/>
      <c r="E33" s="59">
        <f>E34</f>
        <v>58500</v>
      </c>
    </row>
    <row r="34" spans="1:6" ht="27.75" customHeight="1" x14ac:dyDescent="0.3">
      <c r="A34" s="26" t="s">
        <v>120</v>
      </c>
      <c r="B34" s="35" t="s">
        <v>69</v>
      </c>
      <c r="C34" s="27" t="s">
        <v>145</v>
      </c>
      <c r="D34" s="36"/>
      <c r="E34" s="60">
        <f>E35</f>
        <v>58500</v>
      </c>
    </row>
    <row r="35" spans="1:6" ht="25.5" customHeight="1" x14ac:dyDescent="0.3">
      <c r="A35" s="26" t="s">
        <v>68</v>
      </c>
      <c r="B35" s="35" t="s">
        <v>69</v>
      </c>
      <c r="C35" s="27" t="s">
        <v>123</v>
      </c>
      <c r="D35" s="36"/>
      <c r="E35" s="60">
        <f>E36</f>
        <v>58500</v>
      </c>
    </row>
    <row r="36" spans="1:6" ht="75" x14ac:dyDescent="0.3">
      <c r="A36" s="26" t="s">
        <v>53</v>
      </c>
      <c r="B36" s="35" t="s">
        <v>69</v>
      </c>
      <c r="C36" s="27" t="s">
        <v>103</v>
      </c>
      <c r="D36" s="36"/>
      <c r="E36" s="60">
        <f>SUM(E37:E38)</f>
        <v>58500</v>
      </c>
    </row>
    <row r="37" spans="1:6" ht="18.75" x14ac:dyDescent="0.3">
      <c r="A37" s="26" t="s">
        <v>54</v>
      </c>
      <c r="B37" s="35" t="s">
        <v>69</v>
      </c>
      <c r="C37" s="27" t="s">
        <v>103</v>
      </c>
      <c r="D37" s="36">
        <v>100</v>
      </c>
      <c r="E37" s="60">
        <v>56849.53</v>
      </c>
    </row>
    <row r="38" spans="1:6" ht="45" customHeight="1" x14ac:dyDescent="0.3">
      <c r="A38" s="26" t="s">
        <v>51</v>
      </c>
      <c r="B38" s="35" t="s">
        <v>69</v>
      </c>
      <c r="C38" s="27" t="s">
        <v>123</v>
      </c>
      <c r="D38" s="28">
        <v>200</v>
      </c>
      <c r="E38" s="60">
        <v>1650.47</v>
      </c>
      <c r="F38" s="30"/>
    </row>
    <row r="39" spans="1:6" s="30" customFormat="1" ht="53.25" customHeight="1" x14ac:dyDescent="0.3">
      <c r="A39" s="7" t="s">
        <v>153</v>
      </c>
      <c r="B39" s="32" t="s">
        <v>154</v>
      </c>
      <c r="C39" s="33"/>
      <c r="D39" s="33"/>
      <c r="E39" s="59">
        <f>E40</f>
        <v>88360.46</v>
      </c>
    </row>
    <row r="40" spans="1:6" ht="18.75" x14ac:dyDescent="0.3">
      <c r="A40" s="26" t="s">
        <v>155</v>
      </c>
      <c r="B40" s="35" t="s">
        <v>156</v>
      </c>
      <c r="C40" s="36"/>
      <c r="D40" s="36"/>
      <c r="E40" s="60">
        <f>E41</f>
        <v>88360.46</v>
      </c>
    </row>
    <row r="41" spans="1:6" s="30" customFormat="1" ht="95.25" customHeight="1" x14ac:dyDescent="0.3">
      <c r="A41" s="46" t="s">
        <v>125</v>
      </c>
      <c r="B41" s="35" t="s">
        <v>156</v>
      </c>
      <c r="C41" s="22">
        <v>160000000</v>
      </c>
      <c r="D41" s="22"/>
      <c r="E41" s="59">
        <f>E42</f>
        <v>88360.46</v>
      </c>
    </row>
    <row r="42" spans="1:6" ht="37.5" x14ac:dyDescent="0.3">
      <c r="A42" s="26" t="s">
        <v>124</v>
      </c>
      <c r="B42" s="35" t="s">
        <v>156</v>
      </c>
      <c r="C42" s="28">
        <v>1600024300</v>
      </c>
      <c r="D42" s="28"/>
      <c r="E42" s="60">
        <f>E43</f>
        <v>88360.46</v>
      </c>
      <c r="F42" s="30"/>
    </row>
    <row r="43" spans="1:6" ht="37.5" x14ac:dyDescent="0.3">
      <c r="A43" s="26" t="s">
        <v>51</v>
      </c>
      <c r="B43" s="35" t="s">
        <v>156</v>
      </c>
      <c r="C43" s="28">
        <v>1600024300</v>
      </c>
      <c r="D43" s="28">
        <v>200</v>
      </c>
      <c r="E43" s="60">
        <v>88360.46</v>
      </c>
    </row>
    <row r="44" spans="1:6" s="30" customFormat="1" ht="18.75" x14ac:dyDescent="0.3">
      <c r="A44" s="7" t="s">
        <v>70</v>
      </c>
      <c r="B44" s="32" t="s">
        <v>71</v>
      </c>
      <c r="C44" s="33"/>
      <c r="D44" s="33"/>
      <c r="E44" s="59">
        <f>E45+E51</f>
        <v>702200</v>
      </c>
    </row>
    <row r="45" spans="1:6" ht="18.75" x14ac:dyDescent="0.3">
      <c r="A45" s="26" t="s">
        <v>55</v>
      </c>
      <c r="B45" s="35" t="s">
        <v>72</v>
      </c>
      <c r="C45" s="36"/>
      <c r="D45" s="36"/>
      <c r="E45" s="60">
        <f>E46</f>
        <v>643200</v>
      </c>
    </row>
    <row r="46" spans="1:6" ht="74.25" customHeight="1" x14ac:dyDescent="0.3">
      <c r="A46" s="46" t="s">
        <v>97</v>
      </c>
      <c r="B46" s="35" t="s">
        <v>72</v>
      </c>
      <c r="C46" s="36">
        <v>2100000000</v>
      </c>
      <c r="D46" s="36"/>
      <c r="E46" s="60">
        <f>E47+E49</f>
        <v>643200</v>
      </c>
    </row>
    <row r="47" spans="1:6" ht="18.75" x14ac:dyDescent="0.3">
      <c r="A47" s="26" t="s">
        <v>55</v>
      </c>
      <c r="B47" s="35" t="s">
        <v>72</v>
      </c>
      <c r="C47" s="28">
        <v>2100003150</v>
      </c>
      <c r="D47" s="28"/>
      <c r="E47" s="60">
        <v>240000</v>
      </c>
    </row>
    <row r="48" spans="1:6" ht="37.5" x14ac:dyDescent="0.3">
      <c r="A48" s="26" t="s">
        <v>51</v>
      </c>
      <c r="B48" s="35" t="s">
        <v>72</v>
      </c>
      <c r="C48" s="28">
        <v>2100003150</v>
      </c>
      <c r="D48" s="28">
        <v>200</v>
      </c>
      <c r="E48" s="60">
        <v>240000</v>
      </c>
    </row>
    <row r="49" spans="1:5" ht="93.75" x14ac:dyDescent="0.3">
      <c r="A49" s="26" t="s">
        <v>56</v>
      </c>
      <c r="B49" s="35" t="s">
        <v>72</v>
      </c>
      <c r="C49" s="28">
        <v>21000074040</v>
      </c>
      <c r="D49" s="28"/>
      <c r="E49" s="60">
        <f>E50</f>
        <v>403200</v>
      </c>
    </row>
    <row r="50" spans="1:5" ht="37.5" x14ac:dyDescent="0.3">
      <c r="A50" s="26" t="s">
        <v>51</v>
      </c>
      <c r="B50" s="35" t="s">
        <v>72</v>
      </c>
      <c r="C50" s="28">
        <v>21000074040</v>
      </c>
      <c r="D50" s="28">
        <v>200</v>
      </c>
      <c r="E50" s="60">
        <v>403200</v>
      </c>
    </row>
    <row r="51" spans="1:5" s="30" customFormat="1" ht="37.5" x14ac:dyDescent="0.3">
      <c r="A51" s="26" t="s">
        <v>104</v>
      </c>
      <c r="B51" s="56" t="s">
        <v>105</v>
      </c>
      <c r="C51" s="22"/>
      <c r="D51" s="22"/>
      <c r="E51" s="60">
        <v>59000</v>
      </c>
    </row>
    <row r="52" spans="1:5" ht="93.75" x14ac:dyDescent="0.3">
      <c r="A52" s="46" t="s">
        <v>126</v>
      </c>
      <c r="B52" s="35"/>
      <c r="C52" s="22">
        <v>110000000</v>
      </c>
      <c r="D52" s="36"/>
      <c r="E52" s="60">
        <v>59000</v>
      </c>
    </row>
    <row r="53" spans="1:5" s="30" customFormat="1" ht="37.5" x14ac:dyDescent="0.3">
      <c r="A53" s="46" t="s">
        <v>127</v>
      </c>
      <c r="B53" s="51" t="s">
        <v>105</v>
      </c>
      <c r="C53" s="28">
        <v>1100003330</v>
      </c>
      <c r="D53" s="22"/>
      <c r="E53" s="60">
        <f>E54</f>
        <v>59000</v>
      </c>
    </row>
    <row r="54" spans="1:5" s="30" customFormat="1" ht="37.5" x14ac:dyDescent="0.3">
      <c r="A54" s="26" t="s">
        <v>51</v>
      </c>
      <c r="B54" s="51" t="s">
        <v>105</v>
      </c>
      <c r="C54" s="28">
        <v>1100003330</v>
      </c>
      <c r="D54" s="28">
        <v>200</v>
      </c>
      <c r="E54" s="60">
        <v>59000</v>
      </c>
    </row>
    <row r="55" spans="1:5" s="30" customFormat="1" ht="37.5" x14ac:dyDescent="0.3">
      <c r="A55" s="7" t="s">
        <v>73</v>
      </c>
      <c r="B55" s="32" t="s">
        <v>74</v>
      </c>
      <c r="C55" s="33"/>
      <c r="D55" s="33"/>
      <c r="E55" s="59">
        <f>E56</f>
        <v>847220.65</v>
      </c>
    </row>
    <row r="56" spans="1:5" ht="112.5" x14ac:dyDescent="0.3">
      <c r="A56" s="46" t="s">
        <v>90</v>
      </c>
      <c r="B56" s="35"/>
      <c r="C56" s="36">
        <v>2000000000</v>
      </c>
      <c r="D56" s="36"/>
      <c r="E56" s="60">
        <f>E57</f>
        <v>847220.65</v>
      </c>
    </row>
    <row r="57" spans="1:5" ht="18.75" x14ac:dyDescent="0.3">
      <c r="A57" s="26" t="s">
        <v>75</v>
      </c>
      <c r="B57" s="35" t="s">
        <v>76</v>
      </c>
      <c r="C57" s="36"/>
      <c r="D57" s="36"/>
      <c r="E57" s="60">
        <f>E58+E62+E64</f>
        <v>847220.65</v>
      </c>
    </row>
    <row r="58" spans="1:5" ht="37.5" x14ac:dyDescent="0.3">
      <c r="A58" s="37" t="s">
        <v>57</v>
      </c>
      <c r="B58" s="35" t="s">
        <v>76</v>
      </c>
      <c r="C58" s="36">
        <v>2000006050</v>
      </c>
      <c r="D58" s="36"/>
      <c r="E58" s="60">
        <f>SUM(E59:E61)</f>
        <v>437490.65</v>
      </c>
    </row>
    <row r="59" spans="1:5" ht="96.75" customHeight="1" x14ac:dyDescent="0.3">
      <c r="A59" s="37" t="s">
        <v>47</v>
      </c>
      <c r="B59" s="35" t="s">
        <v>76</v>
      </c>
      <c r="C59" s="36">
        <v>2000006050</v>
      </c>
      <c r="D59" s="36">
        <v>100</v>
      </c>
      <c r="E59" s="60">
        <v>109465.82</v>
      </c>
    </row>
    <row r="60" spans="1:5" ht="37.5" x14ac:dyDescent="0.3">
      <c r="A60" s="26" t="s">
        <v>51</v>
      </c>
      <c r="B60" s="35" t="s">
        <v>76</v>
      </c>
      <c r="C60" s="36">
        <v>2000006050</v>
      </c>
      <c r="D60" s="36">
        <v>200</v>
      </c>
      <c r="E60" s="60">
        <v>317271.83</v>
      </c>
    </row>
    <row r="61" spans="1:5" ht="18.75" x14ac:dyDescent="0.3">
      <c r="A61" s="26" t="s">
        <v>52</v>
      </c>
      <c r="B61" s="35" t="s">
        <v>76</v>
      </c>
      <c r="C61" s="36">
        <v>2000006050</v>
      </c>
      <c r="D61" s="36">
        <v>800</v>
      </c>
      <c r="E61" s="60">
        <v>10753</v>
      </c>
    </row>
    <row r="62" spans="1:5" ht="93.75" x14ac:dyDescent="0.3">
      <c r="A62" s="37" t="s">
        <v>56</v>
      </c>
      <c r="B62" s="35" t="s">
        <v>76</v>
      </c>
      <c r="C62" s="36">
        <v>20000074040</v>
      </c>
      <c r="D62" s="36"/>
      <c r="E62" s="60">
        <f>E63</f>
        <v>96800</v>
      </c>
    </row>
    <row r="63" spans="1:5" ht="37.5" x14ac:dyDescent="0.3">
      <c r="A63" s="37" t="s">
        <v>51</v>
      </c>
      <c r="B63" s="35" t="s">
        <v>76</v>
      </c>
      <c r="C63" s="36">
        <v>20000074040</v>
      </c>
      <c r="D63" s="36">
        <v>200</v>
      </c>
      <c r="E63" s="60">
        <v>96800</v>
      </c>
    </row>
    <row r="64" spans="1:5" ht="18.75" x14ac:dyDescent="0.3">
      <c r="A64" s="26" t="s">
        <v>128</v>
      </c>
      <c r="B64" s="35" t="s">
        <v>76</v>
      </c>
      <c r="C64" s="28" t="s">
        <v>129</v>
      </c>
      <c r="D64" s="28"/>
      <c r="E64" s="60">
        <f>E65</f>
        <v>312930</v>
      </c>
    </row>
    <row r="65" spans="1:6" ht="37.5" x14ac:dyDescent="0.3">
      <c r="A65" s="26" t="s">
        <v>51</v>
      </c>
      <c r="B65" s="35" t="s">
        <v>76</v>
      </c>
      <c r="C65" s="28" t="s">
        <v>129</v>
      </c>
      <c r="D65" s="28">
        <v>200</v>
      </c>
      <c r="E65" s="60">
        <v>312930</v>
      </c>
    </row>
    <row r="66" spans="1:6" ht="37.5" x14ac:dyDescent="0.3">
      <c r="A66" s="74" t="s">
        <v>146</v>
      </c>
      <c r="B66" s="32" t="s">
        <v>147</v>
      </c>
      <c r="C66" s="66"/>
      <c r="D66" s="67"/>
      <c r="E66" s="59">
        <f>E67+E70</f>
        <v>226000</v>
      </c>
    </row>
    <row r="67" spans="1:6" ht="116.25" customHeight="1" x14ac:dyDescent="0.3">
      <c r="A67" s="46" t="s">
        <v>148</v>
      </c>
      <c r="B67" s="35" t="s">
        <v>149</v>
      </c>
      <c r="C67" s="36">
        <v>2000000000</v>
      </c>
      <c r="D67" s="36"/>
      <c r="E67" s="60">
        <f>E68</f>
        <v>200000</v>
      </c>
    </row>
    <row r="68" spans="1:6" ht="37.5" x14ac:dyDescent="0.3">
      <c r="A68" s="54" t="s">
        <v>130</v>
      </c>
      <c r="B68" s="35" t="s">
        <v>149</v>
      </c>
      <c r="C68" s="66" t="s">
        <v>131</v>
      </c>
      <c r="D68" s="67"/>
      <c r="E68" s="60">
        <f>E69</f>
        <v>200000</v>
      </c>
    </row>
    <row r="69" spans="1:6" ht="37.5" x14ac:dyDescent="0.3">
      <c r="A69" s="26" t="s">
        <v>51</v>
      </c>
      <c r="B69" s="35" t="s">
        <v>149</v>
      </c>
      <c r="C69" s="66" t="s">
        <v>131</v>
      </c>
      <c r="D69" s="67" t="s">
        <v>132</v>
      </c>
      <c r="E69" s="60">
        <v>200000</v>
      </c>
    </row>
    <row r="70" spans="1:6" s="64" customFormat="1" ht="75" x14ac:dyDescent="0.3">
      <c r="A70" s="68" t="s">
        <v>134</v>
      </c>
      <c r="B70" s="35" t="s">
        <v>149</v>
      </c>
      <c r="C70" s="66" t="s">
        <v>135</v>
      </c>
      <c r="D70" s="69"/>
      <c r="E70" s="59">
        <f>E71</f>
        <v>26000</v>
      </c>
    </row>
    <row r="71" spans="1:6" ht="37.5" x14ac:dyDescent="0.3">
      <c r="A71" s="54" t="s">
        <v>136</v>
      </c>
      <c r="B71" s="35" t="s">
        <v>149</v>
      </c>
      <c r="C71" s="66" t="s">
        <v>137</v>
      </c>
      <c r="D71" s="67"/>
      <c r="E71" s="60">
        <f>E72</f>
        <v>26000</v>
      </c>
    </row>
    <row r="72" spans="1:6" ht="37.5" x14ac:dyDescent="0.3">
      <c r="A72" s="26" t="s">
        <v>51</v>
      </c>
      <c r="B72" s="35" t="s">
        <v>149</v>
      </c>
      <c r="C72" s="66" t="s">
        <v>137</v>
      </c>
      <c r="D72" s="67" t="s">
        <v>132</v>
      </c>
      <c r="E72" s="60">
        <v>26000</v>
      </c>
    </row>
    <row r="73" spans="1:6" s="72" customFormat="1" ht="18.75" x14ac:dyDescent="0.3">
      <c r="A73" s="68" t="s">
        <v>150</v>
      </c>
      <c r="B73" s="31"/>
      <c r="C73" s="66"/>
      <c r="D73" s="70"/>
      <c r="E73" s="59">
        <f>E74</f>
        <v>22.4</v>
      </c>
      <c r="F73" s="71"/>
    </row>
    <row r="74" spans="1:6" s="72" customFormat="1" ht="75" x14ac:dyDescent="0.3">
      <c r="A74" s="68" t="s">
        <v>138</v>
      </c>
      <c r="B74" s="31">
        <v>1001</v>
      </c>
      <c r="C74" s="66" t="s">
        <v>151</v>
      </c>
      <c r="D74" s="70"/>
      <c r="E74" s="59">
        <f>E75</f>
        <v>22.4</v>
      </c>
      <c r="F74" s="71"/>
    </row>
    <row r="75" spans="1:6" s="71" customFormat="1" ht="20.25" customHeight="1" x14ac:dyDescent="0.3">
      <c r="A75" s="54" t="s">
        <v>139</v>
      </c>
      <c r="B75" s="31">
        <v>1001</v>
      </c>
      <c r="C75" s="66" t="s">
        <v>152</v>
      </c>
      <c r="D75" s="67"/>
      <c r="E75" s="60">
        <f>E76</f>
        <v>22.4</v>
      </c>
    </row>
    <row r="76" spans="1:6" s="71" customFormat="1" ht="78.75" customHeight="1" x14ac:dyDescent="0.3">
      <c r="A76" s="54" t="s">
        <v>140</v>
      </c>
      <c r="B76" s="31">
        <v>1001</v>
      </c>
      <c r="C76" s="66" t="s">
        <v>151</v>
      </c>
      <c r="D76" s="67" t="s">
        <v>141</v>
      </c>
      <c r="E76" s="60">
        <v>22.4</v>
      </c>
      <c r="F76" s="72"/>
    </row>
  </sheetData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ageMargins left="0.82677165354330717" right="0.43307086614173229" top="0.27559055118110237" bottom="0.39370078740157483" header="0.27559055118110237" footer="0.51181102362204722"/>
  <pageSetup paperSize="9" scale="78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 1 доходы</vt:lpstr>
      <vt:lpstr>Прил.2 ведомств.</vt:lpstr>
      <vt:lpstr>Прил.3 по разд.</vt:lpstr>
    </vt:vector>
  </TitlesOfParts>
  <Company>Economist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777</cp:lastModifiedBy>
  <cp:lastPrinted>2020-07-08T07:26:05Z</cp:lastPrinted>
  <dcterms:created xsi:type="dcterms:W3CDTF">2017-05-11T09:49:56Z</dcterms:created>
  <dcterms:modified xsi:type="dcterms:W3CDTF">2020-07-08T07:26:30Z</dcterms:modified>
</cp:coreProperties>
</file>